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51" i="3" l="1"/>
  <c r="F1351" i="3"/>
  <c r="K1351" i="3" s="1"/>
  <c r="G1351" i="3"/>
  <c r="H1351" i="3"/>
  <c r="L1351" i="3" s="1"/>
  <c r="I1351" i="3"/>
  <c r="J1351" i="3"/>
  <c r="E1352" i="3"/>
  <c r="F1352" i="3"/>
  <c r="K1352" i="3" s="1"/>
  <c r="N1352" i="3" s="1"/>
  <c r="G1352" i="3"/>
  <c r="H1352" i="3"/>
  <c r="I1352" i="3"/>
  <c r="J1352" i="3"/>
  <c r="L1352" i="3" s="1"/>
  <c r="R1352" i="3"/>
  <c r="Z1352" i="3"/>
  <c r="AH1352" i="3"/>
  <c r="AP1352" i="3"/>
  <c r="AX1352" i="3"/>
  <c r="BF1352" i="3"/>
  <c r="E1353" i="3"/>
  <c r="F1353" i="3"/>
  <c r="K1353" i="3" s="1"/>
  <c r="G1353" i="3"/>
  <c r="H1353" i="3"/>
  <c r="L1353" i="3" s="1"/>
  <c r="I1353" i="3"/>
  <c r="J1353" i="3"/>
  <c r="AF1353" i="3"/>
  <c r="AV1353" i="3"/>
  <c r="E1354" i="3"/>
  <c r="F1354" i="3"/>
  <c r="K1354" i="3" s="1"/>
  <c r="N1354" i="3" s="1"/>
  <c r="G1354" i="3"/>
  <c r="H1354" i="3"/>
  <c r="I1354" i="3"/>
  <c r="J1354" i="3"/>
  <c r="L1354" i="3" s="1"/>
  <c r="R1354" i="3"/>
  <c r="Z1354" i="3"/>
  <c r="AH1354" i="3"/>
  <c r="AP1354" i="3"/>
  <c r="AX1354" i="3"/>
  <c r="BF1354" i="3"/>
  <c r="E1355" i="3"/>
  <c r="F1355" i="3"/>
  <c r="K1355" i="3" s="1"/>
  <c r="BF1355" i="3" s="1"/>
  <c r="G1355" i="3"/>
  <c r="H1355" i="3"/>
  <c r="L1355" i="3" s="1"/>
  <c r="I1355" i="3"/>
  <c r="J1355" i="3"/>
  <c r="AN1355" i="3"/>
  <c r="E1356" i="3"/>
  <c r="F1356" i="3"/>
  <c r="K1356" i="3" s="1"/>
  <c r="G1356" i="3"/>
  <c r="H1356" i="3"/>
  <c r="I1356" i="3"/>
  <c r="J1356" i="3"/>
  <c r="E1357" i="3"/>
  <c r="F1357" i="3"/>
  <c r="K1357" i="3" s="1"/>
  <c r="G1357" i="3"/>
  <c r="H1357" i="3"/>
  <c r="I1357" i="3"/>
  <c r="J1357" i="3"/>
  <c r="E1358" i="3"/>
  <c r="K1358" i="3" s="1"/>
  <c r="AM1358" i="3" s="1"/>
  <c r="F1358" i="3"/>
  <c r="G1358" i="3"/>
  <c r="H1358" i="3"/>
  <c r="I1358" i="3"/>
  <c r="L1358" i="3" s="1"/>
  <c r="J1358" i="3"/>
  <c r="W1358" i="3"/>
  <c r="AE1358" i="3"/>
  <c r="BC1358" i="3"/>
  <c r="E1359" i="3"/>
  <c r="F1359" i="3"/>
  <c r="G1359" i="3"/>
  <c r="H1359" i="3"/>
  <c r="I1359" i="3"/>
  <c r="L1359" i="3" s="1"/>
  <c r="J1359" i="3"/>
  <c r="K1359" i="3"/>
  <c r="E1360" i="3"/>
  <c r="K1360" i="3" s="1"/>
  <c r="F1360" i="3"/>
  <c r="G1360" i="3"/>
  <c r="H1360" i="3"/>
  <c r="I1360" i="3"/>
  <c r="L1360" i="3" s="1"/>
  <c r="J1360" i="3"/>
  <c r="O1360" i="3"/>
  <c r="W1360" i="3"/>
  <c r="AE1360" i="3"/>
  <c r="AM1360" i="3"/>
  <c r="AU1360" i="3"/>
  <c r="BC1360" i="3"/>
  <c r="E1361" i="3"/>
  <c r="F1361" i="3"/>
  <c r="G1361" i="3"/>
  <c r="H1361" i="3"/>
  <c r="I1361" i="3"/>
  <c r="L1361" i="3" s="1"/>
  <c r="J1361" i="3"/>
  <c r="K1361" i="3"/>
  <c r="Q1361" i="3" s="1"/>
  <c r="W1361" i="3"/>
  <c r="AB1361" i="3"/>
  <c r="AG1361" i="3"/>
  <c r="AO1361" i="3"/>
  <c r="AS1361" i="3"/>
  <c r="AW1361" i="3"/>
  <c r="BE1361" i="3"/>
  <c r="BI1361" i="3"/>
  <c r="E1362" i="3"/>
  <c r="F1362" i="3"/>
  <c r="G1362" i="3"/>
  <c r="H1362" i="3"/>
  <c r="I1362" i="3"/>
  <c r="L1362" i="3" s="1"/>
  <c r="J1362" i="3"/>
  <c r="K1362" i="3"/>
  <c r="O1362" i="3" s="1"/>
  <c r="W1362" i="3"/>
  <c r="AA1362" i="3"/>
  <c r="AM1362" i="3"/>
  <c r="AQ1362" i="3"/>
  <c r="BC1362" i="3"/>
  <c r="BG1362" i="3"/>
  <c r="E1363" i="3"/>
  <c r="K1363" i="3" s="1"/>
  <c r="F1363" i="3"/>
  <c r="G1363" i="3"/>
  <c r="H1363" i="3"/>
  <c r="I1363" i="3"/>
  <c r="L1363" i="3" s="1"/>
  <c r="J1363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E1364" i="3"/>
  <c r="F1364" i="3"/>
  <c r="G1364" i="3"/>
  <c r="H1364" i="3"/>
  <c r="I1364" i="3"/>
  <c r="L1364" i="3" s="1"/>
  <c r="J1364" i="3"/>
  <c r="K1364" i="3"/>
  <c r="O1364" i="3" s="1"/>
  <c r="W1364" i="3"/>
  <c r="AA1364" i="3"/>
  <c r="AG1364" i="3"/>
  <c r="AI1364" i="3"/>
  <c r="AO1364" i="3"/>
  <c r="AQ1364" i="3"/>
  <c r="AW1364" i="3"/>
  <c r="AY1364" i="3"/>
  <c r="BE1364" i="3"/>
  <c r="BG1364" i="3"/>
  <c r="E1365" i="3"/>
  <c r="K1365" i="3" s="1"/>
  <c r="F1365" i="3"/>
  <c r="G1365" i="3"/>
  <c r="H1365" i="3"/>
  <c r="I1365" i="3"/>
  <c r="L1365" i="3" s="1"/>
  <c r="J1365" i="3"/>
  <c r="AC1365" i="3"/>
  <c r="AK1365" i="3"/>
  <c r="BI1365" i="3"/>
  <c r="E1366" i="3"/>
  <c r="F1366" i="3"/>
  <c r="G1366" i="3"/>
  <c r="H1366" i="3"/>
  <c r="I1366" i="3"/>
  <c r="L1366" i="3" s="1"/>
  <c r="J1366" i="3"/>
  <c r="K1366" i="3"/>
  <c r="M1366" i="3" s="1"/>
  <c r="Q1366" i="3"/>
  <c r="S1366" i="3"/>
  <c r="Y1366" i="3"/>
  <c r="AA1366" i="3"/>
  <c r="AG1366" i="3"/>
  <c r="AI1366" i="3"/>
  <c r="AO1366" i="3"/>
  <c r="AQ1366" i="3"/>
  <c r="AW1366" i="3"/>
  <c r="AY1366" i="3"/>
  <c r="BE1366" i="3"/>
  <c r="BG1366" i="3"/>
  <c r="E1367" i="3"/>
  <c r="K1367" i="3" s="1"/>
  <c r="F1367" i="3"/>
  <c r="G1367" i="3"/>
  <c r="H1367" i="3"/>
  <c r="I1367" i="3"/>
  <c r="L1367" i="3" s="1"/>
  <c r="J1367" i="3"/>
  <c r="E1368" i="3"/>
  <c r="F1368" i="3"/>
  <c r="G1368" i="3"/>
  <c r="H1368" i="3"/>
  <c r="I1368" i="3"/>
  <c r="J1368" i="3"/>
  <c r="K1368" i="3"/>
  <c r="E1369" i="3"/>
  <c r="F1369" i="3"/>
  <c r="G1369" i="3"/>
  <c r="H1369" i="3"/>
  <c r="I1369" i="3"/>
  <c r="J1369" i="3"/>
  <c r="K1369" i="3"/>
  <c r="E1370" i="3"/>
  <c r="K1370" i="3" s="1"/>
  <c r="F1370" i="3"/>
  <c r="G1370" i="3"/>
  <c r="H1370" i="3"/>
  <c r="L1370" i="3" s="1"/>
  <c r="I1370" i="3"/>
  <c r="J1370" i="3"/>
  <c r="X1370" i="3"/>
  <c r="AN1370" i="3"/>
  <c r="BD1370" i="3"/>
  <c r="E1371" i="3"/>
  <c r="F1371" i="3"/>
  <c r="K1371" i="3" s="1"/>
  <c r="G1371" i="3"/>
  <c r="H1371" i="3"/>
  <c r="I1371" i="3"/>
  <c r="J1371" i="3"/>
  <c r="E1372" i="3"/>
  <c r="K1372" i="3" s="1"/>
  <c r="F1372" i="3"/>
  <c r="G1372" i="3"/>
  <c r="H1372" i="3"/>
  <c r="L1372" i="3" s="1"/>
  <c r="I1372" i="3"/>
  <c r="J1372" i="3"/>
  <c r="X1372" i="3"/>
  <c r="AN1372" i="3"/>
  <c r="BD1372" i="3"/>
  <c r="E1373" i="3"/>
  <c r="F1373" i="3"/>
  <c r="K1373" i="3" s="1"/>
  <c r="G1373" i="3"/>
  <c r="H1373" i="3"/>
  <c r="I1373" i="3"/>
  <c r="J1373" i="3"/>
  <c r="E1374" i="3"/>
  <c r="K1374" i="3" s="1"/>
  <c r="F1374" i="3"/>
  <c r="G1374" i="3"/>
  <c r="H1374" i="3"/>
  <c r="L1374" i="3" s="1"/>
  <c r="I1374" i="3"/>
  <c r="J1374" i="3"/>
  <c r="X1374" i="3"/>
  <c r="AN1374" i="3"/>
  <c r="BD1374" i="3"/>
  <c r="E1375" i="3"/>
  <c r="F1375" i="3"/>
  <c r="K1375" i="3" s="1"/>
  <c r="O1375" i="3" s="1"/>
  <c r="G1375" i="3"/>
  <c r="H1375" i="3"/>
  <c r="I1375" i="3"/>
  <c r="J1375" i="3"/>
  <c r="L1375" i="3" s="1"/>
  <c r="T1375" i="3"/>
  <c r="AE1375" i="3"/>
  <c r="AP1375" i="3"/>
  <c r="AZ1375" i="3"/>
  <c r="E1376" i="3"/>
  <c r="F1376" i="3"/>
  <c r="G1376" i="3"/>
  <c r="H1376" i="3"/>
  <c r="L1376" i="3" s="1"/>
  <c r="I1376" i="3"/>
  <c r="J1376" i="3"/>
  <c r="E1377" i="3"/>
  <c r="F1377" i="3"/>
  <c r="K1377" i="3" s="1"/>
  <c r="O1377" i="3" s="1"/>
  <c r="G1377" i="3"/>
  <c r="H1377" i="3"/>
  <c r="I1377" i="3"/>
  <c r="J1377" i="3"/>
  <c r="L1377" i="3" s="1"/>
  <c r="T1377" i="3"/>
  <c r="AE1377" i="3"/>
  <c r="AM1377" i="3"/>
  <c r="AU1377" i="3"/>
  <c r="BC1377" i="3"/>
  <c r="E1378" i="3"/>
  <c r="K1378" i="3" s="1"/>
  <c r="F1378" i="3"/>
  <c r="G1378" i="3"/>
  <c r="H1378" i="3"/>
  <c r="I1378" i="3"/>
  <c r="L1378" i="3" s="1"/>
  <c r="J1378" i="3"/>
  <c r="Q1378" i="3"/>
  <c r="U1378" i="3"/>
  <c r="Y1378" i="3"/>
  <c r="AG1378" i="3"/>
  <c r="AK1378" i="3"/>
  <c r="AO1378" i="3"/>
  <c r="AW1378" i="3"/>
  <c r="BA1378" i="3"/>
  <c r="BE1378" i="3"/>
  <c r="E1379" i="3"/>
  <c r="F1379" i="3"/>
  <c r="G1379" i="3"/>
  <c r="H1379" i="3"/>
  <c r="I1379" i="3"/>
  <c r="L1379" i="3" s="1"/>
  <c r="AA1379" i="3" s="1"/>
  <c r="J1379" i="3"/>
  <c r="K1379" i="3"/>
  <c r="O1379" i="3"/>
  <c r="S1379" i="3"/>
  <c r="W1379" i="3"/>
  <c r="AE1379" i="3"/>
  <c r="AI1379" i="3"/>
  <c r="AM1379" i="3"/>
  <c r="AU1379" i="3"/>
  <c r="AY1379" i="3"/>
  <c r="BC1379" i="3"/>
  <c r="E1380" i="3"/>
  <c r="K1380" i="3" s="1"/>
  <c r="F1380" i="3"/>
  <c r="G1380" i="3"/>
  <c r="H1380" i="3"/>
  <c r="I1380" i="3"/>
  <c r="L1380" i="3" s="1"/>
  <c r="J1380" i="3"/>
  <c r="Q1380" i="3"/>
  <c r="U1380" i="3"/>
  <c r="Y1380" i="3"/>
  <c r="AG1380" i="3"/>
  <c r="AK1380" i="3"/>
  <c r="AO1380" i="3"/>
  <c r="AW1380" i="3"/>
  <c r="BA1380" i="3"/>
  <c r="BE1380" i="3"/>
  <c r="E1381" i="3"/>
  <c r="F1381" i="3"/>
  <c r="G1381" i="3"/>
  <c r="H1381" i="3"/>
  <c r="I1381" i="3"/>
  <c r="L1381" i="3" s="1"/>
  <c r="S1381" i="3" s="1"/>
  <c r="J1381" i="3"/>
  <c r="K1381" i="3"/>
  <c r="M1381" i="3"/>
  <c r="O1381" i="3"/>
  <c r="Q1381" i="3"/>
  <c r="U1381" i="3"/>
  <c r="W1381" i="3"/>
  <c r="Y1381" i="3"/>
  <c r="AC1381" i="3"/>
  <c r="AE1381" i="3"/>
  <c r="AG1381" i="3"/>
  <c r="AK1381" i="3"/>
  <c r="AM1381" i="3"/>
  <c r="AO1381" i="3"/>
  <c r="AS1381" i="3"/>
  <c r="AU1381" i="3"/>
  <c r="AW1381" i="3"/>
  <c r="BA1381" i="3"/>
  <c r="BC1381" i="3"/>
  <c r="BE1381" i="3"/>
  <c r="BI1381" i="3"/>
  <c r="E1382" i="3"/>
  <c r="F1382" i="3"/>
  <c r="G1382" i="3"/>
  <c r="H1382" i="3"/>
  <c r="I1382" i="3"/>
  <c r="L1382" i="3" s="1"/>
  <c r="J1382" i="3"/>
  <c r="K1382" i="3"/>
  <c r="M1382" i="3"/>
  <c r="BN1382" i="3" s="1"/>
  <c r="Q1382" i="3"/>
  <c r="S1382" i="3"/>
  <c r="U1382" i="3"/>
  <c r="Y1382" i="3"/>
  <c r="AA1382" i="3"/>
  <c r="AC1382" i="3"/>
  <c r="AG1382" i="3"/>
  <c r="AI1382" i="3"/>
  <c r="AK1382" i="3"/>
  <c r="AO1382" i="3"/>
  <c r="AQ1382" i="3"/>
  <c r="AS1382" i="3"/>
  <c r="AW1382" i="3"/>
  <c r="AY1382" i="3"/>
  <c r="BA1382" i="3"/>
  <c r="BE1382" i="3"/>
  <c r="BG1382" i="3"/>
  <c r="BI1382" i="3"/>
  <c r="BM1382" i="3"/>
  <c r="E1383" i="3"/>
  <c r="K1383" i="3" s="1"/>
  <c r="F1383" i="3"/>
  <c r="G1383" i="3"/>
  <c r="H1383" i="3"/>
  <c r="I1383" i="3"/>
  <c r="L1383" i="3" s="1"/>
  <c r="J1383" i="3"/>
  <c r="E1384" i="3"/>
  <c r="F1384" i="3"/>
  <c r="G1384" i="3"/>
  <c r="H1384" i="3"/>
  <c r="I1384" i="3"/>
  <c r="L1384" i="3" s="1"/>
  <c r="J1384" i="3"/>
  <c r="K1384" i="3"/>
  <c r="M1384" i="3"/>
  <c r="Q1384" i="3"/>
  <c r="S1384" i="3"/>
  <c r="U1384" i="3"/>
  <c r="Y1384" i="3"/>
  <c r="AA1384" i="3"/>
  <c r="AC1384" i="3"/>
  <c r="AG1384" i="3"/>
  <c r="AI1384" i="3"/>
  <c r="AK1384" i="3"/>
  <c r="AO1384" i="3"/>
  <c r="AQ1384" i="3"/>
  <c r="AS1384" i="3"/>
  <c r="AW1384" i="3"/>
  <c r="AY1384" i="3"/>
  <c r="BA1384" i="3"/>
  <c r="BE1384" i="3"/>
  <c r="BG1384" i="3"/>
  <c r="BI1384" i="3"/>
  <c r="E1385" i="3"/>
  <c r="K1385" i="3" s="1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L1387" i="3" s="1"/>
  <c r="I1387" i="3"/>
  <c r="J1387" i="3"/>
  <c r="K1387" i="3"/>
  <c r="E1388" i="3"/>
  <c r="K1388" i="3" s="1"/>
  <c r="Z1388" i="3" s="1"/>
  <c r="F1388" i="3"/>
  <c r="G1388" i="3"/>
  <c r="H1388" i="3"/>
  <c r="I1388" i="3"/>
  <c r="J1388" i="3"/>
  <c r="L1388" i="3" s="1"/>
  <c r="N1388" i="3"/>
  <c r="V1388" i="3"/>
  <c r="AD1388" i="3"/>
  <c r="AL1388" i="3"/>
  <c r="AT1388" i="3"/>
  <c r="BB1388" i="3"/>
  <c r="E1389" i="3"/>
  <c r="F1389" i="3"/>
  <c r="K1389" i="3" s="1"/>
  <c r="G1389" i="3"/>
  <c r="H1389" i="3"/>
  <c r="I1389" i="3"/>
  <c r="J1389" i="3"/>
  <c r="L1389" i="3"/>
  <c r="T1389" i="3" s="1"/>
  <c r="AB1389" i="3"/>
  <c r="AR1389" i="3"/>
  <c r="BH1389" i="3"/>
  <c r="E1390" i="3"/>
  <c r="K1390" i="3" s="1"/>
  <c r="F1390" i="3"/>
  <c r="G1390" i="3"/>
  <c r="H1390" i="3"/>
  <c r="I1390" i="3"/>
  <c r="J1390" i="3"/>
  <c r="L1390" i="3" s="1"/>
  <c r="V1390" i="3" s="1"/>
  <c r="N1390" i="3"/>
  <c r="Z1390" i="3"/>
  <c r="AD1390" i="3"/>
  <c r="AP1390" i="3"/>
  <c r="AT1390" i="3"/>
  <c r="BF1390" i="3"/>
  <c r="E1391" i="3"/>
  <c r="F1391" i="3"/>
  <c r="K1391" i="3" s="1"/>
  <c r="G1391" i="3"/>
  <c r="H1391" i="3"/>
  <c r="I1391" i="3"/>
  <c r="J1391" i="3"/>
  <c r="L1391" i="3"/>
  <c r="X1391" i="3" s="1"/>
  <c r="AB1391" i="3"/>
  <c r="AR1391" i="3"/>
  <c r="BH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K1393" i="3"/>
  <c r="M1393" i="3" s="1"/>
  <c r="L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K1395" i="3"/>
  <c r="L1395" i="3"/>
  <c r="P1395" i="3"/>
  <c r="T1395" i="3"/>
  <c r="AB1395" i="3"/>
  <c r="AF1395" i="3"/>
  <c r="AJ1395" i="3"/>
  <c r="AR1395" i="3"/>
  <c r="AV1395" i="3"/>
  <c r="AZ1395" i="3"/>
  <c r="BH1395" i="3"/>
  <c r="E1396" i="3"/>
  <c r="K1396" i="3" s="1"/>
  <c r="F1396" i="3"/>
  <c r="G1396" i="3"/>
  <c r="H1396" i="3"/>
  <c r="L1396" i="3" s="1"/>
  <c r="I1396" i="3"/>
  <c r="J1396" i="3"/>
  <c r="BB1396" i="3"/>
  <c r="E1397" i="3"/>
  <c r="F1397" i="3"/>
  <c r="G1397" i="3"/>
  <c r="K1397" i="3" s="1"/>
  <c r="H1397" i="3"/>
  <c r="L1397" i="3" s="1"/>
  <c r="I1397" i="3"/>
  <c r="J1397" i="3"/>
  <c r="E1398" i="3"/>
  <c r="K1398" i="3" s="1"/>
  <c r="AX1398" i="3" s="1"/>
  <c r="F1398" i="3"/>
  <c r="G1398" i="3"/>
  <c r="H1398" i="3"/>
  <c r="L1398" i="3" s="1"/>
  <c r="I1398" i="3"/>
  <c r="J1398" i="3"/>
  <c r="E1350" i="3"/>
  <c r="N1387" i="3" l="1"/>
  <c r="BJ1387" i="3" s="1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BL1387" i="3" s="1"/>
  <c r="S1387" i="3"/>
  <c r="BM1387" i="3" s="1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T1385" i="3"/>
  <c r="Q1385" i="3"/>
  <c r="AK1385" i="3"/>
  <c r="BA1385" i="3"/>
  <c r="R1385" i="3"/>
  <c r="AL1385" i="3"/>
  <c r="BB1385" i="3"/>
  <c r="Z1385" i="3"/>
  <c r="N1385" i="3"/>
  <c r="AI1385" i="3"/>
  <c r="AY1385" i="3"/>
  <c r="AV1385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BJ1390" i="3" s="1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BK1393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AZ1385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N1384" i="3"/>
  <c r="BN1384" i="3" s="1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BK1384" i="3" s="1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BJ1382" i="3" s="1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O1373" i="3"/>
  <c r="AE1373" i="3"/>
  <c r="AU1373" i="3"/>
  <c r="P1373" i="3"/>
  <c r="AF1373" i="3"/>
  <c r="AV1373" i="3"/>
  <c r="M1373" i="3"/>
  <c r="AC1373" i="3"/>
  <c r="AS1373" i="3"/>
  <c r="BI1373" i="3"/>
  <c r="R1373" i="3"/>
  <c r="AL1373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BL1377" i="3" s="1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BJ1377" i="3" s="1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BL1375" i="3" s="1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O1371" i="3"/>
  <c r="AE1371" i="3"/>
  <c r="AU1371" i="3"/>
  <c r="P1371" i="3"/>
  <c r="AF1371" i="3"/>
  <c r="AV1371" i="3"/>
  <c r="M1371" i="3"/>
  <c r="AC1371" i="3"/>
  <c r="AS1371" i="3"/>
  <c r="BI1371" i="3"/>
  <c r="R1371" i="3"/>
  <c r="AL1371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N1393" i="3" s="1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L1384" i="3" s="1"/>
  <c r="BK1382" i="3"/>
  <c r="BC1382" i="3"/>
  <c r="AU1382" i="3"/>
  <c r="AM1382" i="3"/>
  <c r="AE1382" i="3"/>
  <c r="W1382" i="3"/>
  <c r="O1382" i="3"/>
  <c r="BL1382" i="3" s="1"/>
  <c r="BG1381" i="3"/>
  <c r="AY1381" i="3"/>
  <c r="AQ1381" i="3"/>
  <c r="AI1381" i="3"/>
  <c r="AA1381" i="3"/>
  <c r="BL1381" i="3" s="1"/>
  <c r="P1381" i="3"/>
  <c r="BK1381" i="3" s="1"/>
  <c r="T1381" i="3"/>
  <c r="BM1381" i="3" s="1"/>
  <c r="X1381" i="3"/>
  <c r="AB1381" i="3"/>
  <c r="AF1381" i="3"/>
  <c r="AJ1381" i="3"/>
  <c r="AN1381" i="3"/>
  <c r="AR1381" i="3"/>
  <c r="AV1381" i="3"/>
  <c r="AZ1381" i="3"/>
  <c r="BD1381" i="3"/>
  <c r="BH1381" i="3"/>
  <c r="N1381" i="3"/>
  <c r="BN1381" i="3" s="1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BM1379" i="3" s="1"/>
  <c r="X1379" i="3"/>
  <c r="AB1379" i="3"/>
  <c r="AF1379" i="3"/>
  <c r="AJ1379" i="3"/>
  <c r="BL1379" i="3" s="1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BJ1379" i="3" s="1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BF1371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BN1363" i="3" s="1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BK1363" i="3" s="1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BL1360" i="3" s="1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C1368" i="3"/>
  <c r="AH1368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R1357" i="3"/>
  <c r="AH1357" i="3"/>
  <c r="AX1357" i="3"/>
  <c r="T1357" i="3"/>
  <c r="AJ1357" i="3"/>
  <c r="AZ1357" i="3"/>
  <c r="U1357" i="3"/>
  <c r="BA1357" i="3"/>
  <c r="AE1357" i="3"/>
  <c r="Q1357" i="3"/>
  <c r="AW1357" i="3"/>
  <c r="X1368" i="3"/>
  <c r="AN1368" i="3"/>
  <c r="BD1368" i="3"/>
  <c r="P1366" i="3"/>
  <c r="BK1366" i="3" s="1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BL1364" i="3" s="1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BL1362" i="3" s="1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BJ1354" i="3" s="1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BJ1352" i="3" s="1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L1153" i="3" s="1"/>
  <c r="I1153" i="3"/>
  <c r="J1153" i="3"/>
  <c r="K1153" i="3"/>
  <c r="E1154" i="3"/>
  <c r="F1154" i="3"/>
  <c r="K1154" i="3" s="1"/>
  <c r="G1154" i="3"/>
  <c r="H1154" i="3"/>
  <c r="I1154" i="3"/>
  <c r="J1154" i="3"/>
  <c r="L1154" i="3" s="1"/>
  <c r="N1154" i="3"/>
  <c r="Z1154" i="3"/>
  <c r="AD1154" i="3"/>
  <c r="AP1154" i="3"/>
  <c r="AT1154" i="3"/>
  <c r="BF1154" i="3"/>
  <c r="E1155" i="3"/>
  <c r="K1155" i="3" s="1"/>
  <c r="F1155" i="3"/>
  <c r="G1155" i="3"/>
  <c r="H1155" i="3"/>
  <c r="I1155" i="3"/>
  <c r="J1155" i="3"/>
  <c r="L1155" i="3"/>
  <c r="AB1155" i="3"/>
  <c r="BH1155" i="3"/>
  <c r="E1156" i="3"/>
  <c r="F1156" i="3"/>
  <c r="K1156" i="3" s="1"/>
  <c r="G1156" i="3"/>
  <c r="H1156" i="3"/>
  <c r="I1156" i="3"/>
  <c r="J1156" i="3"/>
  <c r="L1156" i="3" s="1"/>
  <c r="R1156" i="3" s="1"/>
  <c r="N1156" i="3"/>
  <c r="Z1156" i="3"/>
  <c r="AD1156" i="3"/>
  <c r="AP1156" i="3"/>
  <c r="AT1156" i="3"/>
  <c r="BF1156" i="3"/>
  <c r="E1157" i="3"/>
  <c r="K1157" i="3" s="1"/>
  <c r="F1157" i="3"/>
  <c r="G1157" i="3"/>
  <c r="H1157" i="3"/>
  <c r="I1157" i="3"/>
  <c r="J1157" i="3"/>
  <c r="L1157" i="3"/>
  <c r="AB1157" i="3" s="1"/>
  <c r="AR1157" i="3"/>
  <c r="E1158" i="3"/>
  <c r="F1158" i="3"/>
  <c r="K1158" i="3" s="1"/>
  <c r="G1158" i="3"/>
  <c r="H1158" i="3"/>
  <c r="I1158" i="3"/>
  <c r="J1158" i="3"/>
  <c r="L1158" i="3" s="1"/>
  <c r="Z1158" i="3" s="1"/>
  <c r="N1158" i="3"/>
  <c r="BJ1158" i="3" s="1"/>
  <c r="AD1158" i="3"/>
  <c r="AP1158" i="3"/>
  <c r="AT1158" i="3"/>
  <c r="E1159" i="3"/>
  <c r="K1159" i="3" s="1"/>
  <c r="F1159" i="3"/>
  <c r="G1159" i="3"/>
  <c r="H1159" i="3"/>
  <c r="I1159" i="3"/>
  <c r="J1159" i="3"/>
  <c r="L1159" i="3" s="1"/>
  <c r="T1159" i="3" s="1"/>
  <c r="AB1159" i="3"/>
  <c r="AR1159" i="3"/>
  <c r="BH1159" i="3"/>
  <c r="E1160" i="3"/>
  <c r="F1160" i="3"/>
  <c r="K1160" i="3" s="1"/>
  <c r="G1160" i="3"/>
  <c r="H1160" i="3"/>
  <c r="I1160" i="3"/>
  <c r="J1160" i="3"/>
  <c r="L1160" i="3"/>
  <c r="AH1160" i="3"/>
  <c r="E1161" i="3"/>
  <c r="F1161" i="3"/>
  <c r="G1161" i="3"/>
  <c r="H1161" i="3"/>
  <c r="L1161" i="3" s="1"/>
  <c r="I1161" i="3"/>
  <c r="J1161" i="3"/>
  <c r="E1162" i="3"/>
  <c r="F1162" i="3"/>
  <c r="K1162" i="3" s="1"/>
  <c r="R1162" i="3" s="1"/>
  <c r="G1162" i="3"/>
  <c r="H1162" i="3"/>
  <c r="I1162" i="3"/>
  <c r="J1162" i="3"/>
  <c r="L1162" i="3"/>
  <c r="AB1162" i="3" s="1"/>
  <c r="W1162" i="3"/>
  <c r="AH1162" i="3"/>
  <c r="AR1162" i="3"/>
  <c r="BC1162" i="3"/>
  <c r="E1163" i="3"/>
  <c r="F1163" i="3"/>
  <c r="G1163" i="3"/>
  <c r="H1163" i="3"/>
  <c r="L1163" i="3" s="1"/>
  <c r="I1163" i="3"/>
  <c r="J1163" i="3"/>
  <c r="E1164" i="3"/>
  <c r="K1164" i="3" s="1"/>
  <c r="F1164" i="3"/>
  <c r="G1164" i="3"/>
  <c r="H1164" i="3"/>
  <c r="L1164" i="3" s="1"/>
  <c r="I1164" i="3"/>
  <c r="J1164" i="3"/>
  <c r="X1164" i="3"/>
  <c r="AN1164" i="3"/>
  <c r="BD1164" i="3"/>
  <c r="E1165" i="3"/>
  <c r="F1165" i="3"/>
  <c r="K1165" i="3" s="1"/>
  <c r="R1165" i="3" s="1"/>
  <c r="G1165" i="3"/>
  <c r="H1165" i="3"/>
  <c r="I1165" i="3"/>
  <c r="J1165" i="3"/>
  <c r="L1165" i="3" s="1"/>
  <c r="AH1165" i="3"/>
  <c r="AP1165" i="3"/>
  <c r="E1166" i="3"/>
  <c r="F1166" i="3"/>
  <c r="G1166" i="3"/>
  <c r="H1166" i="3"/>
  <c r="L1166" i="3" s="1"/>
  <c r="I1166" i="3"/>
  <c r="J1166" i="3"/>
  <c r="E1167" i="3"/>
  <c r="F1167" i="3"/>
  <c r="K1167" i="3" s="1"/>
  <c r="O1167" i="3" s="1"/>
  <c r="G1167" i="3"/>
  <c r="H1167" i="3"/>
  <c r="I1167" i="3"/>
  <c r="J1167" i="3"/>
  <c r="L1167" i="3" s="1"/>
  <c r="T1167" i="3"/>
  <c r="Z1167" i="3"/>
  <c r="AE1167" i="3"/>
  <c r="AP1167" i="3"/>
  <c r="AU1167" i="3"/>
  <c r="AZ1167" i="3"/>
  <c r="E1168" i="3"/>
  <c r="F1168" i="3"/>
  <c r="K1168" i="3" s="1"/>
  <c r="N1168" i="3" s="1"/>
  <c r="G1168" i="3"/>
  <c r="H1168" i="3"/>
  <c r="I1168" i="3"/>
  <c r="J1168" i="3"/>
  <c r="L1168" i="3" s="1"/>
  <c r="R1168" i="3"/>
  <c r="V1168" i="3"/>
  <c r="Z1168" i="3"/>
  <c r="AH1168" i="3"/>
  <c r="AL1168" i="3"/>
  <c r="AP1168" i="3"/>
  <c r="AX1168" i="3"/>
  <c r="BB1168" i="3"/>
  <c r="BF1168" i="3"/>
  <c r="E1169" i="3"/>
  <c r="K1169" i="3" s="1"/>
  <c r="F1169" i="3"/>
  <c r="G1169" i="3"/>
  <c r="H1169" i="3"/>
  <c r="L1169" i="3" s="1"/>
  <c r="AV1169" i="3" s="1"/>
  <c r="I1169" i="3"/>
  <c r="J1169" i="3"/>
  <c r="P1169" i="3"/>
  <c r="AF1169" i="3"/>
  <c r="E1170" i="3"/>
  <c r="F1170" i="3"/>
  <c r="K1170" i="3" s="1"/>
  <c r="N1170" i="3" s="1"/>
  <c r="G1170" i="3"/>
  <c r="H1170" i="3"/>
  <c r="I1170" i="3"/>
  <c r="J1170" i="3"/>
  <c r="L1170" i="3" s="1"/>
  <c r="V1170" i="3" s="1"/>
  <c r="R1170" i="3"/>
  <c r="Z1170" i="3"/>
  <c r="AH1170" i="3"/>
  <c r="AP1170" i="3"/>
  <c r="AX1170" i="3"/>
  <c r="BB1170" i="3"/>
  <c r="BF1170" i="3"/>
  <c r="E1171" i="3"/>
  <c r="K1171" i="3" s="1"/>
  <c r="F1171" i="3"/>
  <c r="G1171" i="3"/>
  <c r="H1171" i="3"/>
  <c r="L1171" i="3" s="1"/>
  <c r="AV1171" i="3" s="1"/>
  <c r="I1171" i="3"/>
  <c r="J1171" i="3"/>
  <c r="P1171" i="3"/>
  <c r="AF1171" i="3"/>
  <c r="E1172" i="3"/>
  <c r="F1172" i="3"/>
  <c r="K1172" i="3" s="1"/>
  <c r="G1172" i="3"/>
  <c r="H1172" i="3"/>
  <c r="I1172" i="3"/>
  <c r="J1172" i="3"/>
  <c r="L1172" i="3" s="1"/>
  <c r="N1172" i="3" s="1"/>
  <c r="AD1172" i="3"/>
  <c r="AL1172" i="3"/>
  <c r="E1173" i="3"/>
  <c r="F1173" i="3"/>
  <c r="G1173" i="3"/>
  <c r="H1173" i="3"/>
  <c r="L1173" i="3" s="1"/>
  <c r="I1173" i="3"/>
  <c r="J1173" i="3"/>
  <c r="E1174" i="3"/>
  <c r="F1174" i="3"/>
  <c r="K1174" i="3" s="1"/>
  <c r="G1174" i="3"/>
  <c r="H1174" i="3"/>
  <c r="L1174" i="3" s="1"/>
  <c r="AD1174" i="3" s="1"/>
  <c r="I1174" i="3"/>
  <c r="J1174" i="3"/>
  <c r="N1174" i="3"/>
  <c r="BJ1174" i="3" s="1"/>
  <c r="V1174" i="3"/>
  <c r="AT1174" i="3"/>
  <c r="BB1174" i="3"/>
  <c r="E1175" i="3"/>
  <c r="F1175" i="3"/>
  <c r="G1175" i="3"/>
  <c r="H1175" i="3"/>
  <c r="I1175" i="3"/>
  <c r="J1175" i="3"/>
  <c r="E1176" i="3"/>
  <c r="F1176" i="3"/>
  <c r="K1176" i="3" s="1"/>
  <c r="W1176" i="3" s="1"/>
  <c r="G1176" i="3"/>
  <c r="H1176" i="3"/>
  <c r="L1176" i="3" s="1"/>
  <c r="I1176" i="3"/>
  <c r="J1176" i="3"/>
  <c r="R1176" i="3"/>
  <c r="AB1176" i="3"/>
  <c r="AM1176" i="3"/>
  <c r="AX1176" i="3"/>
  <c r="BH1176" i="3"/>
  <c r="E1177" i="3"/>
  <c r="F1177" i="3"/>
  <c r="G1177" i="3"/>
  <c r="H1177" i="3"/>
  <c r="I1177" i="3"/>
  <c r="J1177" i="3"/>
  <c r="E1178" i="3"/>
  <c r="K1178" i="3" s="1"/>
  <c r="O1178" i="3" s="1"/>
  <c r="F1178" i="3"/>
  <c r="G1178" i="3"/>
  <c r="H1178" i="3"/>
  <c r="I1178" i="3"/>
  <c r="L1178" i="3" s="1"/>
  <c r="J1178" i="3"/>
  <c r="W1178" i="3"/>
  <c r="AE1178" i="3"/>
  <c r="AM1178" i="3"/>
  <c r="BC1178" i="3"/>
  <c r="E1179" i="3"/>
  <c r="F1179" i="3"/>
  <c r="G1179" i="3"/>
  <c r="H1179" i="3"/>
  <c r="I1179" i="3"/>
  <c r="L1179" i="3" s="1"/>
  <c r="J1179" i="3"/>
  <c r="K1179" i="3"/>
  <c r="AQ1179" i="3" s="1"/>
  <c r="E1180" i="3"/>
  <c r="K1180" i="3" s="1"/>
  <c r="F1180" i="3"/>
  <c r="G1180" i="3"/>
  <c r="H1180" i="3"/>
  <c r="I1180" i="3"/>
  <c r="L1180" i="3" s="1"/>
  <c r="J1180" i="3"/>
  <c r="O1180" i="3"/>
  <c r="W1180" i="3"/>
  <c r="AE1180" i="3"/>
  <c r="AM1180" i="3"/>
  <c r="AU1180" i="3"/>
  <c r="BC1180" i="3"/>
  <c r="E1181" i="3"/>
  <c r="F1181" i="3"/>
  <c r="G1181" i="3"/>
  <c r="H1181" i="3"/>
  <c r="I1181" i="3"/>
  <c r="L1181" i="3" s="1"/>
  <c r="J1181" i="3"/>
  <c r="K1181" i="3"/>
  <c r="S1181" i="3" s="1"/>
  <c r="AA1181" i="3"/>
  <c r="AQ1181" i="3"/>
  <c r="BG1181" i="3"/>
  <c r="E1182" i="3"/>
  <c r="K1182" i="3" s="1"/>
  <c r="O1182" i="3" s="1"/>
  <c r="F1182" i="3"/>
  <c r="G1182" i="3"/>
  <c r="H1182" i="3"/>
  <c r="I1182" i="3"/>
  <c r="L1182" i="3" s="1"/>
  <c r="J1182" i="3"/>
  <c r="W1182" i="3"/>
  <c r="AE1182" i="3"/>
  <c r="AM1182" i="3"/>
  <c r="BC1182" i="3"/>
  <c r="E1183" i="3"/>
  <c r="F1183" i="3"/>
  <c r="G1183" i="3"/>
  <c r="H1183" i="3"/>
  <c r="I1183" i="3"/>
  <c r="L1183" i="3" s="1"/>
  <c r="J1183" i="3"/>
  <c r="K1183" i="3"/>
  <c r="AQ1183" i="3" s="1"/>
  <c r="E1184" i="3"/>
  <c r="K1184" i="3" s="1"/>
  <c r="F1184" i="3"/>
  <c r="G1184" i="3"/>
  <c r="H1184" i="3"/>
  <c r="I1184" i="3"/>
  <c r="L1184" i="3" s="1"/>
  <c r="J1184" i="3"/>
  <c r="O1184" i="3"/>
  <c r="W1184" i="3"/>
  <c r="AE1184" i="3"/>
  <c r="AM1184" i="3"/>
  <c r="AU1184" i="3"/>
  <c r="BC1184" i="3"/>
  <c r="E1185" i="3"/>
  <c r="F1185" i="3"/>
  <c r="G1185" i="3"/>
  <c r="H1185" i="3"/>
  <c r="I1185" i="3"/>
  <c r="L1185" i="3" s="1"/>
  <c r="J1185" i="3"/>
  <c r="K1185" i="3"/>
  <c r="S1185" i="3" s="1"/>
  <c r="AA1185" i="3"/>
  <c r="AL1185" i="3"/>
  <c r="AW1185" i="3"/>
  <c r="BG1185" i="3"/>
  <c r="E1186" i="3"/>
  <c r="F1186" i="3"/>
  <c r="G1186" i="3"/>
  <c r="H1186" i="3"/>
  <c r="I1186" i="3"/>
  <c r="L1186" i="3" s="1"/>
  <c r="J1186" i="3"/>
  <c r="K1186" i="3"/>
  <c r="U1186" i="3"/>
  <c r="AQ1186" i="3"/>
  <c r="E1187" i="3"/>
  <c r="F1187" i="3"/>
  <c r="G1187" i="3"/>
  <c r="H1187" i="3"/>
  <c r="I1187" i="3"/>
  <c r="L1187" i="3" s="1"/>
  <c r="J1187" i="3"/>
  <c r="K1187" i="3"/>
  <c r="Q1187" i="3"/>
  <c r="V1187" i="3"/>
  <c r="AA1187" i="3"/>
  <c r="AG1187" i="3"/>
  <c r="AL1187" i="3"/>
  <c r="AQ1187" i="3"/>
  <c r="AW1187" i="3"/>
  <c r="BB1187" i="3"/>
  <c r="BG1187" i="3"/>
  <c r="E1188" i="3"/>
  <c r="F1188" i="3"/>
  <c r="G1188" i="3"/>
  <c r="H1188" i="3"/>
  <c r="I1188" i="3"/>
  <c r="L1188" i="3" s="1"/>
  <c r="J1188" i="3"/>
  <c r="K1188" i="3"/>
  <c r="AF1188" i="3"/>
  <c r="E1189" i="3"/>
  <c r="F1189" i="3"/>
  <c r="G1189" i="3"/>
  <c r="H1189" i="3"/>
  <c r="I1189" i="3"/>
  <c r="L1189" i="3" s="1"/>
  <c r="J1189" i="3"/>
  <c r="K1189" i="3"/>
  <c r="V1189" i="3" s="1"/>
  <c r="Q1189" i="3"/>
  <c r="AA1189" i="3"/>
  <c r="AG1189" i="3"/>
  <c r="AL1189" i="3"/>
  <c r="AW1189" i="3"/>
  <c r="BB1189" i="3"/>
  <c r="BG1189" i="3"/>
  <c r="E1190" i="3"/>
  <c r="F1190" i="3"/>
  <c r="G1190" i="3"/>
  <c r="H1190" i="3"/>
  <c r="I1190" i="3"/>
  <c r="L1190" i="3" s="1"/>
  <c r="J1190" i="3"/>
  <c r="K1190" i="3"/>
  <c r="E1191" i="3"/>
  <c r="F1191" i="3"/>
  <c r="G1191" i="3"/>
  <c r="H1191" i="3"/>
  <c r="I1191" i="3"/>
  <c r="L1191" i="3" s="1"/>
  <c r="J1191" i="3"/>
  <c r="K1191" i="3"/>
  <c r="Q1191" i="3"/>
  <c r="V1191" i="3"/>
  <c r="AA1191" i="3"/>
  <c r="AG1191" i="3"/>
  <c r="AL1191" i="3"/>
  <c r="AQ1191" i="3"/>
  <c r="AW1191" i="3"/>
  <c r="BB1191" i="3"/>
  <c r="BG1191" i="3"/>
  <c r="E1192" i="3"/>
  <c r="F1192" i="3"/>
  <c r="G1192" i="3"/>
  <c r="H1192" i="3"/>
  <c r="I1192" i="3"/>
  <c r="L1192" i="3" s="1"/>
  <c r="J1192" i="3"/>
  <c r="K1192" i="3"/>
  <c r="E1193" i="3"/>
  <c r="F1193" i="3"/>
  <c r="G1193" i="3"/>
  <c r="H1193" i="3"/>
  <c r="I1193" i="3"/>
  <c r="L1193" i="3" s="1"/>
  <c r="J1193" i="3"/>
  <c r="K1193" i="3"/>
  <c r="V1193" i="3" s="1"/>
  <c r="Q1193" i="3"/>
  <c r="AA1193" i="3"/>
  <c r="AG1193" i="3"/>
  <c r="AL1193" i="3"/>
  <c r="AW1193" i="3"/>
  <c r="BB1193" i="3"/>
  <c r="BG1193" i="3"/>
  <c r="E1194" i="3"/>
  <c r="F1194" i="3"/>
  <c r="G1194" i="3"/>
  <c r="H1194" i="3"/>
  <c r="I1194" i="3"/>
  <c r="L1194" i="3" s="1"/>
  <c r="BG1194" i="3" s="1"/>
  <c r="J1194" i="3"/>
  <c r="K1194" i="3"/>
  <c r="U1194" i="3"/>
  <c r="AK1194" i="3"/>
  <c r="AV1194" i="3"/>
  <c r="E1195" i="3"/>
  <c r="F1195" i="3"/>
  <c r="G1195" i="3"/>
  <c r="H1195" i="3"/>
  <c r="I1195" i="3"/>
  <c r="L1195" i="3" s="1"/>
  <c r="J1195" i="3"/>
  <c r="K1195" i="3"/>
  <c r="Q1195" i="3" s="1"/>
  <c r="N1195" i="3"/>
  <c r="S1195" i="3"/>
  <c r="V1195" i="3"/>
  <c r="Y1195" i="3"/>
  <c r="AD1195" i="3"/>
  <c r="AG1195" i="3"/>
  <c r="AI1195" i="3"/>
  <c r="AO1195" i="3"/>
  <c r="AQ1195" i="3"/>
  <c r="AT1195" i="3"/>
  <c r="AY1195" i="3"/>
  <c r="BB1195" i="3"/>
  <c r="BE1195" i="3"/>
  <c r="E1196" i="3"/>
  <c r="F1196" i="3"/>
  <c r="G1196" i="3"/>
  <c r="H1196" i="3"/>
  <c r="I1196" i="3"/>
  <c r="L1196" i="3" s="1"/>
  <c r="J1196" i="3"/>
  <c r="K1196" i="3"/>
  <c r="S1196" i="3"/>
  <c r="AI1196" i="3"/>
  <c r="AQ1196" i="3"/>
  <c r="AY1196" i="3"/>
  <c r="E1197" i="3"/>
  <c r="K1197" i="3" s="1"/>
  <c r="AM1197" i="3" s="1"/>
  <c r="F1197" i="3"/>
  <c r="G1197" i="3"/>
  <c r="H1197" i="3"/>
  <c r="I1197" i="3"/>
  <c r="L1197" i="3" s="1"/>
  <c r="J1197" i="3"/>
  <c r="O1197" i="3"/>
  <c r="AE1197" i="3"/>
  <c r="AU1197" i="3"/>
  <c r="E1198" i="3"/>
  <c r="F1198" i="3"/>
  <c r="G1198" i="3"/>
  <c r="H1198" i="3"/>
  <c r="I1198" i="3"/>
  <c r="L1198" i="3" s="1"/>
  <c r="J1198" i="3"/>
  <c r="K1198" i="3"/>
  <c r="AA1198" i="3" s="1"/>
  <c r="S1198" i="3"/>
  <c r="AI1198" i="3"/>
  <c r="AQ1198" i="3"/>
  <c r="AY1198" i="3"/>
  <c r="E1199" i="3"/>
  <c r="K1199" i="3" s="1"/>
  <c r="AE1199" i="3" s="1"/>
  <c r="F1199" i="3"/>
  <c r="G1199" i="3"/>
  <c r="H1199" i="3"/>
  <c r="I1199" i="3"/>
  <c r="L1199" i="3" s="1"/>
  <c r="J1199" i="3"/>
  <c r="E1200" i="3"/>
  <c r="F1200" i="3"/>
  <c r="G1200" i="3"/>
  <c r="H1200" i="3"/>
  <c r="I1200" i="3"/>
  <c r="L1200" i="3" s="1"/>
  <c r="J1200" i="3"/>
  <c r="K1200" i="3"/>
  <c r="S1200" i="3"/>
  <c r="AA1200" i="3"/>
  <c r="AI1200" i="3"/>
  <c r="AQ1200" i="3"/>
  <c r="AY1200" i="3"/>
  <c r="BG1200" i="3"/>
  <c r="E1201" i="3"/>
  <c r="K1201" i="3" s="1"/>
  <c r="AM1201" i="3" s="1"/>
  <c r="F1201" i="3"/>
  <c r="G1201" i="3"/>
  <c r="H1201" i="3"/>
  <c r="I1201" i="3"/>
  <c r="L1201" i="3" s="1"/>
  <c r="J1201" i="3"/>
  <c r="O1201" i="3"/>
  <c r="AE1201" i="3"/>
  <c r="AU1201" i="3"/>
  <c r="E1202" i="3"/>
  <c r="F1202" i="3"/>
  <c r="G1202" i="3"/>
  <c r="H1202" i="3"/>
  <c r="I1202" i="3"/>
  <c r="L1202" i="3" s="1"/>
  <c r="J1202" i="3"/>
  <c r="K1202" i="3"/>
  <c r="V1202" i="3" s="1"/>
  <c r="Q1202" i="3"/>
  <c r="AA1202" i="3"/>
  <c r="AG1202" i="3"/>
  <c r="AL1202" i="3"/>
  <c r="AW1202" i="3"/>
  <c r="BB1202" i="3"/>
  <c r="BG1202" i="3"/>
  <c r="E1203" i="3"/>
  <c r="F1203" i="3"/>
  <c r="G1203" i="3"/>
  <c r="H1203" i="3"/>
  <c r="I1203" i="3"/>
  <c r="L1203" i="3" s="1"/>
  <c r="AY1203" i="3" s="1"/>
  <c r="J1203" i="3"/>
  <c r="K1203" i="3"/>
  <c r="S1203" i="3"/>
  <c r="AI1203" i="3"/>
  <c r="E1204" i="3"/>
  <c r="K1204" i="3" s="1"/>
  <c r="F1204" i="3"/>
  <c r="G1204" i="3"/>
  <c r="H1204" i="3"/>
  <c r="I1204" i="3"/>
  <c r="L1204" i="3" s="1"/>
  <c r="J1204" i="3"/>
  <c r="U1204" i="3"/>
  <c r="BA1204" i="3"/>
  <c r="E1205" i="3"/>
  <c r="F1205" i="3"/>
  <c r="G1205" i="3"/>
  <c r="H1205" i="3"/>
  <c r="I1205" i="3"/>
  <c r="L1205" i="3" s="1"/>
  <c r="J1205" i="3"/>
  <c r="K1205" i="3"/>
  <c r="AI1205" i="3"/>
  <c r="E1206" i="3"/>
  <c r="K1206" i="3" s="1"/>
  <c r="F1206" i="3"/>
  <c r="G1206" i="3"/>
  <c r="H1206" i="3"/>
  <c r="I1206" i="3"/>
  <c r="L1206" i="3" s="1"/>
  <c r="AK1206" i="3" s="1"/>
  <c r="J1206" i="3"/>
  <c r="U1206" i="3"/>
  <c r="BA1206" i="3"/>
  <c r="E1207" i="3"/>
  <c r="F1207" i="3"/>
  <c r="G1207" i="3"/>
  <c r="H1207" i="3"/>
  <c r="I1207" i="3"/>
  <c r="L1207" i="3" s="1"/>
  <c r="J1207" i="3"/>
  <c r="K1207" i="3"/>
  <c r="O1207" i="3" s="1"/>
  <c r="S1207" i="3"/>
  <c r="AI1207" i="3"/>
  <c r="AY1207" i="3"/>
  <c r="E1208" i="3"/>
  <c r="K1208" i="3" s="1"/>
  <c r="U1208" i="3" s="1"/>
  <c r="F1208" i="3"/>
  <c r="G1208" i="3"/>
  <c r="H1208" i="3"/>
  <c r="I1208" i="3"/>
  <c r="L1208" i="3" s="1"/>
  <c r="J1208" i="3"/>
  <c r="AK1208" i="3"/>
  <c r="BA1208" i="3"/>
  <c r="E1209" i="3"/>
  <c r="F1209" i="3"/>
  <c r="G1209" i="3"/>
  <c r="H1209" i="3"/>
  <c r="I1209" i="3"/>
  <c r="L1209" i="3" s="1"/>
  <c r="AY1209" i="3" s="1"/>
  <c r="J1209" i="3"/>
  <c r="K1209" i="3"/>
  <c r="O1209" i="3" s="1"/>
  <c r="S1209" i="3"/>
  <c r="AI1209" i="3"/>
  <c r="E1210" i="3"/>
  <c r="K1210" i="3" s="1"/>
  <c r="F1210" i="3"/>
  <c r="G1210" i="3"/>
  <c r="H1210" i="3"/>
  <c r="I1210" i="3"/>
  <c r="L1210" i="3" s="1"/>
  <c r="J1210" i="3"/>
  <c r="E1211" i="3"/>
  <c r="F1211" i="3"/>
  <c r="G1211" i="3"/>
  <c r="H1211" i="3"/>
  <c r="I1211" i="3"/>
  <c r="L1211" i="3" s="1"/>
  <c r="AY1211" i="3" s="1"/>
  <c r="J1211" i="3"/>
  <c r="K1211" i="3"/>
  <c r="S1211" i="3"/>
  <c r="AI1211" i="3"/>
  <c r="E1212" i="3"/>
  <c r="K1212" i="3" s="1"/>
  <c r="F1212" i="3"/>
  <c r="G1212" i="3"/>
  <c r="H1212" i="3"/>
  <c r="I1212" i="3"/>
  <c r="L1212" i="3" s="1"/>
  <c r="J1212" i="3"/>
  <c r="U1212" i="3"/>
  <c r="BA1212" i="3"/>
  <c r="E1213" i="3"/>
  <c r="F1213" i="3"/>
  <c r="G1213" i="3"/>
  <c r="H1213" i="3"/>
  <c r="I1213" i="3"/>
  <c r="L1213" i="3" s="1"/>
  <c r="J1213" i="3"/>
  <c r="K1213" i="3"/>
  <c r="E1214" i="3"/>
  <c r="F1214" i="3"/>
  <c r="G1214" i="3"/>
  <c r="H1214" i="3"/>
  <c r="I1214" i="3"/>
  <c r="L1214" i="3" s="1"/>
  <c r="J1214" i="3"/>
  <c r="K1214" i="3"/>
  <c r="AQ1214" i="3"/>
  <c r="E1215" i="3"/>
  <c r="K1215" i="3" s="1"/>
  <c r="F1215" i="3"/>
  <c r="G1215" i="3"/>
  <c r="H1215" i="3"/>
  <c r="I1215" i="3"/>
  <c r="L1215" i="3" s="1"/>
  <c r="O1215" i="3" s="1"/>
  <c r="J1215" i="3"/>
  <c r="AE1215" i="3"/>
  <c r="AM1215" i="3"/>
  <c r="E1216" i="3"/>
  <c r="F1216" i="3"/>
  <c r="G1216" i="3"/>
  <c r="H1216" i="3"/>
  <c r="I1216" i="3"/>
  <c r="L1216" i="3" s="1"/>
  <c r="J1216" i="3"/>
  <c r="K1216" i="3"/>
  <c r="S1216" i="3"/>
  <c r="AA1216" i="3"/>
  <c r="AI1216" i="3"/>
  <c r="AQ1216" i="3"/>
  <c r="AY1216" i="3"/>
  <c r="BG1216" i="3"/>
  <c r="E1217" i="3"/>
  <c r="K1217" i="3" s="1"/>
  <c r="AM1217" i="3" s="1"/>
  <c r="F1217" i="3"/>
  <c r="G1217" i="3"/>
  <c r="H1217" i="3"/>
  <c r="I1217" i="3"/>
  <c r="L1217" i="3" s="1"/>
  <c r="O1217" i="3" s="1"/>
  <c r="J1217" i="3"/>
  <c r="W1217" i="3"/>
  <c r="AE1217" i="3"/>
  <c r="BC1217" i="3"/>
  <c r="E1218" i="3"/>
  <c r="F1218" i="3"/>
  <c r="G1218" i="3"/>
  <c r="H1218" i="3"/>
  <c r="I1218" i="3"/>
  <c r="L1218" i="3" s="1"/>
  <c r="J1218" i="3"/>
  <c r="K1218" i="3"/>
  <c r="AQ1218" i="3" s="1"/>
  <c r="E1219" i="3"/>
  <c r="K1219" i="3" s="1"/>
  <c r="F1219" i="3"/>
  <c r="G1219" i="3"/>
  <c r="H1219" i="3"/>
  <c r="I1219" i="3"/>
  <c r="L1219" i="3" s="1"/>
  <c r="J1219" i="3"/>
  <c r="X1219" i="3"/>
  <c r="AC1219" i="3"/>
  <c r="AS1219" i="3"/>
  <c r="AY1219" i="3"/>
  <c r="E1220" i="3"/>
  <c r="K1220" i="3" s="1"/>
  <c r="F1220" i="3"/>
  <c r="G1220" i="3"/>
  <c r="H1220" i="3"/>
  <c r="I1220" i="3"/>
  <c r="L1220" i="3" s="1"/>
  <c r="J1220" i="3"/>
  <c r="Y1220" i="3"/>
  <c r="AD1220" i="3"/>
  <c r="AS1220" i="3"/>
  <c r="AW1220" i="3"/>
  <c r="BI1220" i="3"/>
  <c r="E1221" i="3"/>
  <c r="F1221" i="3"/>
  <c r="G1221" i="3"/>
  <c r="H1221" i="3"/>
  <c r="I1221" i="3"/>
  <c r="L1221" i="3" s="1"/>
  <c r="J1221" i="3"/>
  <c r="K1221" i="3"/>
  <c r="O1221" i="3"/>
  <c r="BL1221" i="3" s="1"/>
  <c r="AA1221" i="3"/>
  <c r="AE1221" i="3"/>
  <c r="AQ1221" i="3"/>
  <c r="AU1221" i="3"/>
  <c r="BG1221" i="3"/>
  <c r="E1222" i="3"/>
  <c r="K1222" i="3" s="1"/>
  <c r="Y1222" i="3" s="1"/>
  <c r="F1222" i="3"/>
  <c r="G1222" i="3"/>
  <c r="H1222" i="3"/>
  <c r="I1222" i="3"/>
  <c r="L1222" i="3" s="1"/>
  <c r="J1222" i="3"/>
  <c r="M1222" i="3"/>
  <c r="Q1222" i="3"/>
  <c r="U1222" i="3"/>
  <c r="AC1222" i="3"/>
  <c r="AG1222" i="3"/>
  <c r="AK1222" i="3"/>
  <c r="AS1222" i="3"/>
  <c r="AW1222" i="3"/>
  <c r="BA1222" i="3"/>
  <c r="BI1222" i="3"/>
  <c r="E1223" i="3"/>
  <c r="F1223" i="3"/>
  <c r="G1223" i="3"/>
  <c r="H1223" i="3"/>
  <c r="I1223" i="3"/>
  <c r="L1223" i="3" s="1"/>
  <c r="J1223" i="3"/>
  <c r="K1223" i="3"/>
  <c r="O1223" i="3"/>
  <c r="BL1223" i="3" s="1"/>
  <c r="AA1223" i="3"/>
  <c r="AE1223" i="3"/>
  <c r="AQ1223" i="3"/>
  <c r="AU1223" i="3"/>
  <c r="BG1223" i="3"/>
  <c r="E1224" i="3"/>
  <c r="K1224" i="3" s="1"/>
  <c r="Y1224" i="3" s="1"/>
  <c r="F1224" i="3"/>
  <c r="G1224" i="3"/>
  <c r="H1224" i="3"/>
  <c r="I1224" i="3"/>
  <c r="L1224" i="3" s="1"/>
  <c r="J1224" i="3"/>
  <c r="M1224" i="3"/>
  <c r="Q1224" i="3"/>
  <c r="U1224" i="3"/>
  <c r="AC1224" i="3"/>
  <c r="AG1224" i="3"/>
  <c r="AK1224" i="3"/>
  <c r="AS1224" i="3"/>
  <c r="AW1224" i="3"/>
  <c r="BA1224" i="3"/>
  <c r="BI1224" i="3"/>
  <c r="E1225" i="3"/>
  <c r="F1225" i="3"/>
  <c r="G1225" i="3"/>
  <c r="H1225" i="3"/>
  <c r="I1225" i="3"/>
  <c r="L1225" i="3" s="1"/>
  <c r="J1225" i="3"/>
  <c r="K1225" i="3"/>
  <c r="O1225" i="3"/>
  <c r="AA1225" i="3"/>
  <c r="AE1225" i="3"/>
  <c r="AQ1225" i="3"/>
  <c r="AU1225" i="3"/>
  <c r="BG1225" i="3"/>
  <c r="E1226" i="3"/>
  <c r="K1226" i="3" s="1"/>
  <c r="Y1226" i="3" s="1"/>
  <c r="F1226" i="3"/>
  <c r="G1226" i="3"/>
  <c r="H1226" i="3"/>
  <c r="I1226" i="3"/>
  <c r="L1226" i="3" s="1"/>
  <c r="J1226" i="3"/>
  <c r="M1226" i="3"/>
  <c r="Q1226" i="3"/>
  <c r="U1226" i="3"/>
  <c r="AC1226" i="3"/>
  <c r="AG1226" i="3"/>
  <c r="AK1226" i="3"/>
  <c r="AS1226" i="3"/>
  <c r="AW1226" i="3"/>
  <c r="BA1226" i="3"/>
  <c r="BI1226" i="3"/>
  <c r="E1227" i="3"/>
  <c r="F1227" i="3"/>
  <c r="G1227" i="3"/>
  <c r="H1227" i="3"/>
  <c r="I1227" i="3"/>
  <c r="L1227" i="3" s="1"/>
  <c r="J1227" i="3"/>
  <c r="K1227" i="3"/>
  <c r="O1227" i="3"/>
  <c r="AA1227" i="3"/>
  <c r="AE1227" i="3"/>
  <c r="AQ1227" i="3"/>
  <c r="AU1227" i="3"/>
  <c r="BG1227" i="3"/>
  <c r="E1228" i="3"/>
  <c r="K1228" i="3" s="1"/>
  <c r="Y1228" i="3" s="1"/>
  <c r="F1228" i="3"/>
  <c r="G1228" i="3"/>
  <c r="H1228" i="3"/>
  <c r="I1228" i="3"/>
  <c r="L1228" i="3" s="1"/>
  <c r="J1228" i="3"/>
  <c r="M1228" i="3"/>
  <c r="Q1228" i="3"/>
  <c r="U1228" i="3"/>
  <c r="AC1228" i="3"/>
  <c r="AG1228" i="3"/>
  <c r="AK1228" i="3"/>
  <c r="AS1228" i="3"/>
  <c r="AW1228" i="3"/>
  <c r="BA1228" i="3"/>
  <c r="BI1228" i="3"/>
  <c r="E1229" i="3"/>
  <c r="F1229" i="3"/>
  <c r="G1229" i="3"/>
  <c r="H1229" i="3"/>
  <c r="I1229" i="3"/>
  <c r="L1229" i="3" s="1"/>
  <c r="J1229" i="3"/>
  <c r="K1229" i="3"/>
  <c r="O1229" i="3"/>
  <c r="AA1229" i="3"/>
  <c r="AE1229" i="3"/>
  <c r="AQ1229" i="3"/>
  <c r="AU1229" i="3"/>
  <c r="BG1229" i="3"/>
  <c r="E1230" i="3"/>
  <c r="K1230" i="3" s="1"/>
  <c r="Y1230" i="3" s="1"/>
  <c r="F1230" i="3"/>
  <c r="G1230" i="3"/>
  <c r="H1230" i="3"/>
  <c r="I1230" i="3"/>
  <c r="L1230" i="3" s="1"/>
  <c r="J1230" i="3"/>
  <c r="M1230" i="3"/>
  <c r="Q1230" i="3"/>
  <c r="U1230" i="3"/>
  <c r="AC1230" i="3"/>
  <c r="AG1230" i="3"/>
  <c r="AK1230" i="3"/>
  <c r="AS1230" i="3"/>
  <c r="AW1230" i="3"/>
  <c r="BA1230" i="3"/>
  <c r="BI1230" i="3"/>
  <c r="E1231" i="3"/>
  <c r="F1231" i="3"/>
  <c r="G1231" i="3"/>
  <c r="H1231" i="3"/>
  <c r="I1231" i="3"/>
  <c r="L1231" i="3" s="1"/>
  <c r="J1231" i="3"/>
  <c r="K1231" i="3"/>
  <c r="O1231" i="3"/>
  <c r="AA1231" i="3"/>
  <c r="AE1231" i="3"/>
  <c r="AQ1231" i="3"/>
  <c r="AU1231" i="3"/>
  <c r="BG1231" i="3"/>
  <c r="E1232" i="3"/>
  <c r="K1232" i="3" s="1"/>
  <c r="Y1232" i="3" s="1"/>
  <c r="F1232" i="3"/>
  <c r="G1232" i="3"/>
  <c r="H1232" i="3"/>
  <c r="I1232" i="3"/>
  <c r="L1232" i="3" s="1"/>
  <c r="J1232" i="3"/>
  <c r="M1232" i="3"/>
  <c r="Q1232" i="3"/>
  <c r="U1232" i="3"/>
  <c r="AC1232" i="3"/>
  <c r="AG1232" i="3"/>
  <c r="AK1232" i="3"/>
  <c r="AS1232" i="3"/>
  <c r="AW1232" i="3"/>
  <c r="BA1232" i="3"/>
  <c r="BI1232" i="3"/>
  <c r="E1233" i="3"/>
  <c r="F1233" i="3"/>
  <c r="G1233" i="3"/>
  <c r="H1233" i="3"/>
  <c r="I1233" i="3"/>
  <c r="L1233" i="3" s="1"/>
  <c r="J1233" i="3"/>
  <c r="K1233" i="3"/>
  <c r="M1233" i="3"/>
  <c r="S1233" i="3"/>
  <c r="BM1233" i="3" s="1"/>
  <c r="U1233" i="3"/>
  <c r="AA1233" i="3"/>
  <c r="AC1233" i="3"/>
  <c r="AI1233" i="3"/>
  <c r="AK1233" i="3"/>
  <c r="AQ1233" i="3"/>
  <c r="AS1233" i="3"/>
  <c r="AY1233" i="3"/>
  <c r="BA1233" i="3"/>
  <c r="BG1233" i="3"/>
  <c r="BI1233" i="3"/>
  <c r="E1234" i="3"/>
  <c r="K1234" i="3" s="1"/>
  <c r="F1234" i="3"/>
  <c r="G1234" i="3"/>
  <c r="H1234" i="3"/>
  <c r="I1234" i="3"/>
  <c r="L1234" i="3" s="1"/>
  <c r="J1234" i="3"/>
  <c r="AG1234" i="3"/>
  <c r="AO1234" i="3"/>
  <c r="E1235" i="3"/>
  <c r="F1235" i="3"/>
  <c r="G1235" i="3"/>
  <c r="H1235" i="3"/>
  <c r="I1235" i="3"/>
  <c r="L1235" i="3" s="1"/>
  <c r="J1235" i="3"/>
  <c r="K1235" i="3"/>
  <c r="M1235" i="3"/>
  <c r="S1235" i="3"/>
  <c r="U1235" i="3"/>
  <c r="AA1235" i="3"/>
  <c r="AC1235" i="3"/>
  <c r="AI1235" i="3"/>
  <c r="AK1235" i="3"/>
  <c r="AQ1235" i="3"/>
  <c r="AS1235" i="3"/>
  <c r="AY1235" i="3"/>
  <c r="BA1235" i="3"/>
  <c r="BG1235" i="3"/>
  <c r="BI1235" i="3"/>
  <c r="E1236" i="3"/>
  <c r="K1236" i="3" s="1"/>
  <c r="F1236" i="3"/>
  <c r="G1236" i="3"/>
  <c r="H1236" i="3"/>
  <c r="I1236" i="3"/>
  <c r="L1236" i="3" s="1"/>
  <c r="J1236" i="3"/>
  <c r="AG1236" i="3"/>
  <c r="E1237" i="3"/>
  <c r="F1237" i="3"/>
  <c r="G1237" i="3"/>
  <c r="H1237" i="3"/>
  <c r="I1237" i="3"/>
  <c r="L1237" i="3" s="1"/>
  <c r="J1237" i="3"/>
  <c r="K1237" i="3"/>
  <c r="M1237" i="3"/>
  <c r="S1237" i="3"/>
  <c r="BM1237" i="3" s="1"/>
  <c r="U1237" i="3"/>
  <c r="AA1237" i="3"/>
  <c r="AC1237" i="3"/>
  <c r="AI1237" i="3"/>
  <c r="AK1237" i="3"/>
  <c r="AQ1237" i="3"/>
  <c r="AS1237" i="3"/>
  <c r="AY1237" i="3"/>
  <c r="AZ1237" i="3"/>
  <c r="BD1237" i="3"/>
  <c r="BE1237" i="3"/>
  <c r="BI1237" i="3"/>
  <c r="E1238" i="3"/>
  <c r="F1238" i="3"/>
  <c r="G1238" i="3"/>
  <c r="H1238" i="3"/>
  <c r="I1238" i="3"/>
  <c r="J1238" i="3"/>
  <c r="E1239" i="3"/>
  <c r="K1239" i="3" s="1"/>
  <c r="F1239" i="3"/>
  <c r="G1239" i="3"/>
  <c r="H1239" i="3"/>
  <c r="I1239" i="3"/>
  <c r="J1239" i="3"/>
  <c r="E1240" i="3"/>
  <c r="F1240" i="3"/>
  <c r="G1240" i="3"/>
  <c r="H1240" i="3"/>
  <c r="I1240" i="3"/>
  <c r="J1240" i="3"/>
  <c r="K1240" i="3"/>
  <c r="L1240" i="3"/>
  <c r="P1240" i="3" s="1"/>
  <c r="T1240" i="3"/>
  <c r="AB1240" i="3"/>
  <c r="AJ1240" i="3"/>
  <c r="AR1240" i="3"/>
  <c r="AZ1240" i="3"/>
  <c r="BH1240" i="3"/>
  <c r="E1241" i="3"/>
  <c r="K1241" i="3" s="1"/>
  <c r="F1241" i="3"/>
  <c r="G1241" i="3"/>
  <c r="H1241" i="3"/>
  <c r="I1241" i="3"/>
  <c r="L1241" i="3" s="1"/>
  <c r="J1241" i="3"/>
  <c r="V1241" i="3"/>
  <c r="AL1241" i="3"/>
  <c r="BB1241" i="3"/>
  <c r="E1242" i="3"/>
  <c r="F1242" i="3"/>
  <c r="G1242" i="3"/>
  <c r="H1242" i="3"/>
  <c r="I1242" i="3"/>
  <c r="J1242" i="3"/>
  <c r="K1242" i="3"/>
  <c r="L1242" i="3"/>
  <c r="P1242" i="3"/>
  <c r="T1242" i="3"/>
  <c r="AB1242" i="3"/>
  <c r="AF1242" i="3"/>
  <c r="AJ1242" i="3"/>
  <c r="AR1242" i="3"/>
  <c r="AV1242" i="3"/>
  <c r="AZ1242" i="3"/>
  <c r="BH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K1244" i="3"/>
  <c r="L1244" i="3"/>
  <c r="T1244" i="3" s="1"/>
  <c r="AB1244" i="3"/>
  <c r="AJ1244" i="3"/>
  <c r="AR1244" i="3"/>
  <c r="BH1244" i="3"/>
  <c r="E1245" i="3"/>
  <c r="F1245" i="3"/>
  <c r="G1245" i="3"/>
  <c r="H1245" i="3"/>
  <c r="I1245" i="3"/>
  <c r="J1245" i="3"/>
  <c r="E1246" i="3"/>
  <c r="F1246" i="3"/>
  <c r="G1246" i="3"/>
  <c r="H1246" i="3"/>
  <c r="L1246" i="3" s="1"/>
  <c r="I1246" i="3"/>
  <c r="J1246" i="3"/>
  <c r="K1246" i="3"/>
  <c r="E1247" i="3"/>
  <c r="K1247" i="3" s="1"/>
  <c r="F1247" i="3"/>
  <c r="G1247" i="3"/>
  <c r="H1247" i="3"/>
  <c r="I1247" i="3"/>
  <c r="J1247" i="3"/>
  <c r="E1248" i="3"/>
  <c r="K1248" i="3" s="1"/>
  <c r="F1248" i="3"/>
  <c r="G1248" i="3"/>
  <c r="H1248" i="3"/>
  <c r="I1248" i="3"/>
  <c r="L1248" i="3" s="1"/>
  <c r="J1248" i="3"/>
  <c r="Y1248" i="3"/>
  <c r="E1249" i="3"/>
  <c r="K1249" i="3" s="1"/>
  <c r="F1249" i="3"/>
  <c r="G1249" i="3"/>
  <c r="H1249" i="3"/>
  <c r="I1249" i="3"/>
  <c r="J1249" i="3"/>
  <c r="E1250" i="3"/>
  <c r="K1250" i="3" s="1"/>
  <c r="F1250" i="3"/>
  <c r="G1250" i="3"/>
  <c r="H1250" i="3"/>
  <c r="I1250" i="3"/>
  <c r="L1250" i="3" s="1"/>
  <c r="J1250" i="3"/>
  <c r="Y1250" i="3"/>
  <c r="E1251" i="3"/>
  <c r="K1251" i="3" s="1"/>
  <c r="F1251" i="3"/>
  <c r="G1251" i="3"/>
  <c r="H1251" i="3"/>
  <c r="I1251" i="3"/>
  <c r="J1251" i="3"/>
  <c r="E1252" i="3"/>
  <c r="K1252" i="3" s="1"/>
  <c r="F1252" i="3"/>
  <c r="G1252" i="3"/>
  <c r="H1252" i="3"/>
  <c r="I1252" i="3"/>
  <c r="L1252" i="3" s="1"/>
  <c r="J1252" i="3"/>
  <c r="Y1252" i="3"/>
  <c r="E1253" i="3"/>
  <c r="K1253" i="3" s="1"/>
  <c r="F1253" i="3"/>
  <c r="G1253" i="3"/>
  <c r="H1253" i="3"/>
  <c r="I1253" i="3"/>
  <c r="J1253" i="3"/>
  <c r="E1254" i="3"/>
  <c r="K1254" i="3" s="1"/>
  <c r="F1254" i="3"/>
  <c r="G1254" i="3"/>
  <c r="H1254" i="3"/>
  <c r="I1254" i="3"/>
  <c r="L1254" i="3" s="1"/>
  <c r="J1254" i="3"/>
  <c r="Y1254" i="3"/>
  <c r="E1255" i="3"/>
  <c r="K1255" i="3" s="1"/>
  <c r="F1255" i="3"/>
  <c r="G1255" i="3"/>
  <c r="H1255" i="3"/>
  <c r="I1255" i="3"/>
  <c r="J1255" i="3"/>
  <c r="E1256" i="3"/>
  <c r="K1256" i="3" s="1"/>
  <c r="Z1256" i="3" s="1"/>
  <c r="F1256" i="3"/>
  <c r="G1256" i="3"/>
  <c r="H1256" i="3"/>
  <c r="I1256" i="3"/>
  <c r="L1256" i="3" s="1"/>
  <c r="J1256" i="3"/>
  <c r="R1256" i="3"/>
  <c r="V1256" i="3"/>
  <c r="AH1256" i="3"/>
  <c r="AL1256" i="3"/>
  <c r="AX1256" i="3"/>
  <c r="BB1256" i="3"/>
  <c r="E1257" i="3"/>
  <c r="F1257" i="3"/>
  <c r="G1257" i="3"/>
  <c r="H1257" i="3"/>
  <c r="I1257" i="3"/>
  <c r="J1257" i="3"/>
  <c r="K1257" i="3"/>
  <c r="L1257" i="3"/>
  <c r="AB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K1259" i="3"/>
  <c r="M1259" i="3" s="1"/>
  <c r="L1259" i="3"/>
  <c r="P1259" i="3" s="1"/>
  <c r="X1259" i="3"/>
  <c r="AB1259" i="3"/>
  <c r="AN1259" i="3"/>
  <c r="AR1259" i="3"/>
  <c r="BD1259" i="3"/>
  <c r="BH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K1261" i="3"/>
  <c r="M1261" i="3" s="1"/>
  <c r="L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E1262" i="3"/>
  <c r="K1262" i="3" s="1"/>
  <c r="V1262" i="3" s="1"/>
  <c r="F1262" i="3"/>
  <c r="G1262" i="3"/>
  <c r="H1262" i="3"/>
  <c r="I1262" i="3"/>
  <c r="L1262" i="3" s="1"/>
  <c r="J1262" i="3"/>
  <c r="BB1262" i="3"/>
  <c r="E1263" i="3"/>
  <c r="F1263" i="3"/>
  <c r="G1263" i="3"/>
  <c r="H1263" i="3"/>
  <c r="I1263" i="3"/>
  <c r="J1263" i="3"/>
  <c r="K1263" i="3"/>
  <c r="L1263" i="3"/>
  <c r="P1263" i="3"/>
  <c r="T1263" i="3"/>
  <c r="AB1263" i="3"/>
  <c r="AF1263" i="3"/>
  <c r="AJ1263" i="3"/>
  <c r="AR1263" i="3"/>
  <c r="AV1263" i="3"/>
  <c r="AZ1263" i="3"/>
  <c r="BH1263" i="3"/>
  <c r="E1264" i="3"/>
  <c r="K1264" i="3" s="1"/>
  <c r="Z1264" i="3" s="1"/>
  <c r="F1264" i="3"/>
  <c r="G1264" i="3"/>
  <c r="H1264" i="3"/>
  <c r="I1264" i="3"/>
  <c r="L1264" i="3" s="1"/>
  <c r="J1264" i="3"/>
  <c r="R1264" i="3"/>
  <c r="V1264" i="3"/>
  <c r="AH1264" i="3"/>
  <c r="AL1264" i="3"/>
  <c r="AX1264" i="3"/>
  <c r="BB1264" i="3"/>
  <c r="E1265" i="3"/>
  <c r="F1265" i="3"/>
  <c r="G1265" i="3"/>
  <c r="H1265" i="3"/>
  <c r="I1265" i="3"/>
  <c r="J1265" i="3"/>
  <c r="K1265" i="3"/>
  <c r="L1265" i="3"/>
  <c r="AB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K1267" i="3"/>
  <c r="M1267" i="3" s="1"/>
  <c r="L1267" i="3"/>
  <c r="P1267" i="3" s="1"/>
  <c r="X1267" i="3"/>
  <c r="AB1267" i="3"/>
  <c r="AN1267" i="3"/>
  <c r="AR1267" i="3"/>
  <c r="BD1267" i="3"/>
  <c r="BH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K1269" i="3"/>
  <c r="M1269" i="3" s="1"/>
  <c r="L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E1270" i="3"/>
  <c r="K1270" i="3" s="1"/>
  <c r="F1270" i="3"/>
  <c r="G1270" i="3"/>
  <c r="H1270" i="3"/>
  <c r="I1270" i="3"/>
  <c r="L1270" i="3" s="1"/>
  <c r="J1270" i="3"/>
  <c r="BB1270" i="3"/>
  <c r="E1271" i="3"/>
  <c r="F1271" i="3"/>
  <c r="G1271" i="3"/>
  <c r="H1271" i="3"/>
  <c r="I1271" i="3"/>
  <c r="J1271" i="3"/>
  <c r="K1271" i="3"/>
  <c r="L1271" i="3"/>
  <c r="P1271" i="3"/>
  <c r="T1271" i="3"/>
  <c r="AB1271" i="3"/>
  <c r="AF1271" i="3"/>
  <c r="AJ1271" i="3"/>
  <c r="AR1271" i="3"/>
  <c r="AV1271" i="3"/>
  <c r="AZ1271" i="3"/>
  <c r="BH1271" i="3"/>
  <c r="E1272" i="3"/>
  <c r="K1272" i="3" s="1"/>
  <c r="Z1272" i="3" s="1"/>
  <c r="F1272" i="3"/>
  <c r="G1272" i="3"/>
  <c r="H1272" i="3"/>
  <c r="I1272" i="3"/>
  <c r="L1272" i="3" s="1"/>
  <c r="J1272" i="3"/>
  <c r="R1272" i="3"/>
  <c r="V1272" i="3"/>
  <c r="AH1272" i="3"/>
  <c r="AL1272" i="3"/>
  <c r="AX1272" i="3"/>
  <c r="BB1272" i="3"/>
  <c r="E1273" i="3"/>
  <c r="F1273" i="3"/>
  <c r="G1273" i="3"/>
  <c r="H1273" i="3"/>
  <c r="I1273" i="3"/>
  <c r="J1273" i="3"/>
  <c r="K1273" i="3"/>
  <c r="L1273" i="3"/>
  <c r="AB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K1275" i="3"/>
  <c r="M1275" i="3" s="1"/>
  <c r="L1275" i="3"/>
  <c r="P1275" i="3" s="1"/>
  <c r="X1275" i="3"/>
  <c r="AB1275" i="3"/>
  <c r="AN1275" i="3"/>
  <c r="AR1275" i="3"/>
  <c r="BD1275" i="3"/>
  <c r="BH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K1277" i="3"/>
  <c r="M1277" i="3" s="1"/>
  <c r="L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E1278" i="3"/>
  <c r="K1278" i="3" s="1"/>
  <c r="AL1278" i="3" s="1"/>
  <c r="F1278" i="3"/>
  <c r="G1278" i="3"/>
  <c r="H1278" i="3"/>
  <c r="I1278" i="3"/>
  <c r="L1278" i="3" s="1"/>
  <c r="J1278" i="3"/>
  <c r="BB1278" i="3"/>
  <c r="E1279" i="3"/>
  <c r="F1279" i="3"/>
  <c r="G1279" i="3"/>
  <c r="H1279" i="3"/>
  <c r="I1279" i="3"/>
  <c r="J1279" i="3"/>
  <c r="K1279" i="3"/>
  <c r="L1279" i="3"/>
  <c r="P1279" i="3"/>
  <c r="T1279" i="3"/>
  <c r="AB1279" i="3"/>
  <c r="AF1279" i="3"/>
  <c r="AJ1279" i="3"/>
  <c r="AR1279" i="3"/>
  <c r="AV1279" i="3"/>
  <c r="AZ1279" i="3"/>
  <c r="BH1279" i="3"/>
  <c r="E1280" i="3"/>
  <c r="K1280" i="3" s="1"/>
  <c r="Z1280" i="3" s="1"/>
  <c r="F1280" i="3"/>
  <c r="G1280" i="3"/>
  <c r="H1280" i="3"/>
  <c r="I1280" i="3"/>
  <c r="L1280" i="3" s="1"/>
  <c r="J1280" i="3"/>
  <c r="R1280" i="3"/>
  <c r="V1280" i="3"/>
  <c r="AH1280" i="3"/>
  <c r="AL1280" i="3"/>
  <c r="AX1280" i="3"/>
  <c r="BB1280" i="3"/>
  <c r="E1281" i="3"/>
  <c r="F1281" i="3"/>
  <c r="G1281" i="3"/>
  <c r="H1281" i="3"/>
  <c r="I1281" i="3"/>
  <c r="J1281" i="3"/>
  <c r="K1281" i="3"/>
  <c r="L1281" i="3"/>
  <c r="AB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M1283" i="3" s="1"/>
  <c r="L1283" i="3"/>
  <c r="P1283" i="3" s="1"/>
  <c r="X1283" i="3"/>
  <c r="AB1283" i="3"/>
  <c r="AN1283" i="3"/>
  <c r="AR1283" i="3"/>
  <c r="BD1283" i="3"/>
  <c r="BH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K1285" i="3"/>
  <c r="M1285" i="3" s="1"/>
  <c r="L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E1286" i="3"/>
  <c r="K1286" i="3" s="1"/>
  <c r="Q1286" i="3" s="1"/>
  <c r="F1286" i="3"/>
  <c r="G1286" i="3"/>
  <c r="H1286" i="3"/>
  <c r="I1286" i="3"/>
  <c r="L1286" i="3" s="1"/>
  <c r="AG1286" i="3" s="1"/>
  <c r="J1286" i="3"/>
  <c r="E1287" i="3"/>
  <c r="F1287" i="3"/>
  <c r="G1287" i="3"/>
  <c r="H1287" i="3"/>
  <c r="I1287" i="3"/>
  <c r="J1287" i="3"/>
  <c r="K1287" i="3"/>
  <c r="L1287" i="3"/>
  <c r="AI1287" i="3"/>
  <c r="AQ1287" i="3"/>
  <c r="E1288" i="3"/>
  <c r="K1288" i="3" s="1"/>
  <c r="F1288" i="3"/>
  <c r="G1288" i="3"/>
  <c r="H1288" i="3"/>
  <c r="I1288" i="3"/>
  <c r="L1288" i="3" s="1"/>
  <c r="J1288" i="3"/>
  <c r="AG1288" i="3"/>
  <c r="AO1288" i="3"/>
  <c r="E1289" i="3"/>
  <c r="F1289" i="3"/>
  <c r="G1289" i="3"/>
  <c r="H1289" i="3"/>
  <c r="I1289" i="3"/>
  <c r="J1289" i="3"/>
  <c r="K1289" i="3"/>
  <c r="L1289" i="3"/>
  <c r="S1289" i="3"/>
  <c r="AA1289" i="3"/>
  <c r="AI1289" i="3"/>
  <c r="AQ1289" i="3"/>
  <c r="AY1289" i="3"/>
  <c r="BG1289" i="3"/>
  <c r="E1290" i="3"/>
  <c r="K1290" i="3" s="1"/>
  <c r="F1290" i="3"/>
  <c r="G1290" i="3"/>
  <c r="H1290" i="3"/>
  <c r="I1290" i="3"/>
  <c r="L1290" i="3" s="1"/>
  <c r="J1290" i="3"/>
  <c r="Q1290" i="3"/>
  <c r="AG1290" i="3"/>
  <c r="AO1290" i="3"/>
  <c r="AW1290" i="3"/>
  <c r="E1291" i="3"/>
  <c r="F1291" i="3"/>
  <c r="G1291" i="3"/>
  <c r="H1291" i="3"/>
  <c r="I1291" i="3"/>
  <c r="J1291" i="3"/>
  <c r="K1291" i="3"/>
  <c r="L1291" i="3"/>
  <c r="S1291" i="3"/>
  <c r="AA1291" i="3"/>
  <c r="AI1291" i="3"/>
  <c r="AQ1291" i="3"/>
  <c r="AY1291" i="3"/>
  <c r="BG1291" i="3"/>
  <c r="E1292" i="3"/>
  <c r="K1292" i="3" s="1"/>
  <c r="AO1292" i="3" s="1"/>
  <c r="F1292" i="3"/>
  <c r="G1292" i="3"/>
  <c r="H1292" i="3"/>
  <c r="I1292" i="3"/>
  <c r="L1292" i="3" s="1"/>
  <c r="J1292" i="3"/>
  <c r="Q1292" i="3"/>
  <c r="Y1292" i="3"/>
  <c r="AG1292" i="3"/>
  <c r="AW1292" i="3"/>
  <c r="BC1292" i="3"/>
  <c r="BI1292" i="3"/>
  <c r="E1293" i="3"/>
  <c r="K1293" i="3" s="1"/>
  <c r="F1293" i="3"/>
  <c r="G1293" i="3"/>
  <c r="H1293" i="3"/>
  <c r="I1293" i="3"/>
  <c r="J1293" i="3"/>
  <c r="L1293" i="3"/>
  <c r="W1293" i="3"/>
  <c r="AB1293" i="3"/>
  <c r="AR1293" i="3"/>
  <c r="AW1293" i="3"/>
  <c r="E1294" i="3"/>
  <c r="K1294" i="3" s="1"/>
  <c r="F1294" i="3"/>
  <c r="G1294" i="3"/>
  <c r="H1294" i="3"/>
  <c r="L1294" i="3" s="1"/>
  <c r="I1294" i="3"/>
  <c r="J1294" i="3"/>
  <c r="E1295" i="3"/>
  <c r="F1295" i="3"/>
  <c r="K1295" i="3" s="1"/>
  <c r="G1295" i="3"/>
  <c r="H1295" i="3"/>
  <c r="I1295" i="3"/>
  <c r="J1295" i="3"/>
  <c r="E1296" i="3"/>
  <c r="K1296" i="3" s="1"/>
  <c r="F1296" i="3"/>
  <c r="G1296" i="3"/>
  <c r="H1296" i="3"/>
  <c r="L1296" i="3" s="1"/>
  <c r="I1296" i="3"/>
  <c r="J1296" i="3"/>
  <c r="E1297" i="3"/>
  <c r="F1297" i="3"/>
  <c r="K1297" i="3" s="1"/>
  <c r="G1297" i="3"/>
  <c r="H1297" i="3"/>
  <c r="I1297" i="3"/>
  <c r="J1297" i="3"/>
  <c r="E1298" i="3"/>
  <c r="K1298" i="3" s="1"/>
  <c r="F1298" i="3"/>
  <c r="G1298" i="3"/>
  <c r="H1298" i="3"/>
  <c r="L1298" i="3" s="1"/>
  <c r="I1298" i="3"/>
  <c r="J1298" i="3"/>
  <c r="E1299" i="3"/>
  <c r="F1299" i="3"/>
  <c r="K1299" i="3" s="1"/>
  <c r="G1299" i="3"/>
  <c r="H1299" i="3"/>
  <c r="I1299" i="3"/>
  <c r="J1299" i="3"/>
  <c r="E1300" i="3"/>
  <c r="K1300" i="3" s="1"/>
  <c r="F1300" i="3"/>
  <c r="G1300" i="3"/>
  <c r="H1300" i="3"/>
  <c r="L1300" i="3" s="1"/>
  <c r="I1300" i="3"/>
  <c r="J1300" i="3"/>
  <c r="E1301" i="3"/>
  <c r="F1301" i="3"/>
  <c r="K1301" i="3" s="1"/>
  <c r="G1301" i="3"/>
  <c r="H1301" i="3"/>
  <c r="I1301" i="3"/>
  <c r="J1301" i="3"/>
  <c r="E1302" i="3"/>
  <c r="K1302" i="3" s="1"/>
  <c r="F1302" i="3"/>
  <c r="G1302" i="3"/>
  <c r="H1302" i="3"/>
  <c r="L1302" i="3" s="1"/>
  <c r="I1302" i="3"/>
  <c r="J1302" i="3"/>
  <c r="E1303" i="3"/>
  <c r="F1303" i="3"/>
  <c r="K1303" i="3" s="1"/>
  <c r="G1303" i="3"/>
  <c r="H1303" i="3"/>
  <c r="I1303" i="3"/>
  <c r="J1303" i="3"/>
  <c r="E1304" i="3"/>
  <c r="K1304" i="3" s="1"/>
  <c r="F1304" i="3"/>
  <c r="G1304" i="3"/>
  <c r="H1304" i="3"/>
  <c r="L1304" i="3" s="1"/>
  <c r="I1304" i="3"/>
  <c r="J1304" i="3"/>
  <c r="E1305" i="3"/>
  <c r="F1305" i="3"/>
  <c r="K1305" i="3" s="1"/>
  <c r="G1305" i="3"/>
  <c r="H1305" i="3"/>
  <c r="I1305" i="3"/>
  <c r="J1305" i="3"/>
  <c r="E1306" i="3"/>
  <c r="K1306" i="3" s="1"/>
  <c r="F1306" i="3"/>
  <c r="G1306" i="3"/>
  <c r="H1306" i="3"/>
  <c r="L1306" i="3" s="1"/>
  <c r="I1306" i="3"/>
  <c r="J1306" i="3"/>
  <c r="E1307" i="3"/>
  <c r="F1307" i="3"/>
  <c r="K1307" i="3" s="1"/>
  <c r="G1307" i="3"/>
  <c r="H1307" i="3"/>
  <c r="I1307" i="3"/>
  <c r="J1307" i="3"/>
  <c r="E1308" i="3"/>
  <c r="K1308" i="3" s="1"/>
  <c r="F1308" i="3"/>
  <c r="G1308" i="3"/>
  <c r="H1308" i="3"/>
  <c r="L1308" i="3" s="1"/>
  <c r="I1308" i="3"/>
  <c r="J1308" i="3"/>
  <c r="E1309" i="3"/>
  <c r="F1309" i="3"/>
  <c r="K1309" i="3" s="1"/>
  <c r="G1309" i="3"/>
  <c r="H1309" i="3"/>
  <c r="I1309" i="3"/>
  <c r="J1309" i="3"/>
  <c r="E1310" i="3"/>
  <c r="K1310" i="3" s="1"/>
  <c r="F1310" i="3"/>
  <c r="G1310" i="3"/>
  <c r="H1310" i="3"/>
  <c r="L1310" i="3" s="1"/>
  <c r="I1310" i="3"/>
  <c r="J1310" i="3"/>
  <c r="E1311" i="3"/>
  <c r="F1311" i="3"/>
  <c r="K1311" i="3" s="1"/>
  <c r="G1311" i="3"/>
  <c r="H1311" i="3"/>
  <c r="I1311" i="3"/>
  <c r="J1311" i="3"/>
  <c r="E1312" i="3"/>
  <c r="K1312" i="3" s="1"/>
  <c r="F1312" i="3"/>
  <c r="G1312" i="3"/>
  <c r="H1312" i="3"/>
  <c r="L1312" i="3" s="1"/>
  <c r="I1312" i="3"/>
  <c r="J1312" i="3"/>
  <c r="E1313" i="3"/>
  <c r="F1313" i="3"/>
  <c r="K1313" i="3" s="1"/>
  <c r="G1313" i="3"/>
  <c r="H1313" i="3"/>
  <c r="I1313" i="3"/>
  <c r="J1313" i="3"/>
  <c r="E1314" i="3"/>
  <c r="K1314" i="3" s="1"/>
  <c r="F1314" i="3"/>
  <c r="G1314" i="3"/>
  <c r="H1314" i="3"/>
  <c r="L1314" i="3" s="1"/>
  <c r="I1314" i="3"/>
  <c r="J1314" i="3"/>
  <c r="E1315" i="3"/>
  <c r="F1315" i="3"/>
  <c r="K1315" i="3" s="1"/>
  <c r="G1315" i="3"/>
  <c r="H1315" i="3"/>
  <c r="I1315" i="3"/>
  <c r="J1315" i="3"/>
  <c r="E1316" i="3"/>
  <c r="K1316" i="3" s="1"/>
  <c r="F1316" i="3"/>
  <c r="G1316" i="3"/>
  <c r="H1316" i="3"/>
  <c r="L1316" i="3" s="1"/>
  <c r="I1316" i="3"/>
  <c r="J1316" i="3"/>
  <c r="Q1316" i="3"/>
  <c r="Y1316" i="3"/>
  <c r="AG1316" i="3"/>
  <c r="AO1316" i="3"/>
  <c r="AW1316" i="3"/>
  <c r="BE1316" i="3"/>
  <c r="E1317" i="3"/>
  <c r="F1317" i="3"/>
  <c r="K1317" i="3" s="1"/>
  <c r="G1317" i="3"/>
  <c r="H1317" i="3"/>
  <c r="I1317" i="3"/>
  <c r="J1317" i="3"/>
  <c r="E1318" i="3"/>
  <c r="K1318" i="3" s="1"/>
  <c r="F1318" i="3"/>
  <c r="G1318" i="3"/>
  <c r="H1318" i="3"/>
  <c r="L1318" i="3" s="1"/>
  <c r="Q1318" i="3" s="1"/>
  <c r="I1318" i="3"/>
  <c r="J1318" i="3"/>
  <c r="Y1318" i="3"/>
  <c r="BE1318" i="3"/>
  <c r="E1319" i="3"/>
  <c r="F1319" i="3"/>
  <c r="K1319" i="3" s="1"/>
  <c r="G1319" i="3"/>
  <c r="H1319" i="3"/>
  <c r="I1319" i="3"/>
  <c r="J1319" i="3"/>
  <c r="E1320" i="3"/>
  <c r="K1320" i="3" s="1"/>
  <c r="F1320" i="3"/>
  <c r="G1320" i="3"/>
  <c r="H1320" i="3"/>
  <c r="L1320" i="3" s="1"/>
  <c r="I1320" i="3"/>
  <c r="J1320" i="3"/>
  <c r="Q1320" i="3"/>
  <c r="Y1320" i="3"/>
  <c r="AG1320" i="3"/>
  <c r="AO1320" i="3"/>
  <c r="AW1320" i="3"/>
  <c r="BE1320" i="3"/>
  <c r="E1321" i="3"/>
  <c r="F1321" i="3"/>
  <c r="K1321" i="3" s="1"/>
  <c r="G1321" i="3"/>
  <c r="H1321" i="3"/>
  <c r="I1321" i="3"/>
  <c r="J1321" i="3"/>
  <c r="E1322" i="3"/>
  <c r="K1322" i="3" s="1"/>
  <c r="F1322" i="3"/>
  <c r="G1322" i="3"/>
  <c r="H1322" i="3"/>
  <c r="L1322" i="3" s="1"/>
  <c r="I1322" i="3"/>
  <c r="J1322" i="3"/>
  <c r="Y1322" i="3"/>
  <c r="BE1322" i="3"/>
  <c r="E1323" i="3"/>
  <c r="F1323" i="3"/>
  <c r="K1323" i="3" s="1"/>
  <c r="G1323" i="3"/>
  <c r="H1323" i="3"/>
  <c r="I1323" i="3"/>
  <c r="J1323" i="3"/>
  <c r="E1324" i="3"/>
  <c r="K1324" i="3" s="1"/>
  <c r="F1324" i="3"/>
  <c r="G1324" i="3"/>
  <c r="H1324" i="3"/>
  <c r="L1324" i="3" s="1"/>
  <c r="AG1324" i="3" s="1"/>
  <c r="I1324" i="3"/>
  <c r="J1324" i="3"/>
  <c r="Q1324" i="3"/>
  <c r="Y1324" i="3"/>
  <c r="AO1324" i="3"/>
  <c r="AW1324" i="3"/>
  <c r="BE1324" i="3"/>
  <c r="E1325" i="3"/>
  <c r="F1325" i="3"/>
  <c r="K1325" i="3" s="1"/>
  <c r="G1325" i="3"/>
  <c r="H1325" i="3"/>
  <c r="I1325" i="3"/>
  <c r="J1325" i="3"/>
  <c r="E1326" i="3"/>
  <c r="K1326" i="3" s="1"/>
  <c r="F1326" i="3"/>
  <c r="G1326" i="3"/>
  <c r="H1326" i="3"/>
  <c r="L1326" i="3" s="1"/>
  <c r="I1326" i="3"/>
  <c r="J1326" i="3"/>
  <c r="BE1326" i="3"/>
  <c r="E1327" i="3"/>
  <c r="F1327" i="3"/>
  <c r="K1327" i="3" s="1"/>
  <c r="G1327" i="3"/>
  <c r="H1327" i="3"/>
  <c r="I1327" i="3"/>
  <c r="J1327" i="3"/>
  <c r="E1328" i="3"/>
  <c r="K1328" i="3" s="1"/>
  <c r="F1328" i="3"/>
  <c r="G1328" i="3"/>
  <c r="H1328" i="3"/>
  <c r="L1328" i="3" s="1"/>
  <c r="AG1328" i="3" s="1"/>
  <c r="I1328" i="3"/>
  <c r="J1328" i="3"/>
  <c r="Y1328" i="3"/>
  <c r="AO1328" i="3"/>
  <c r="BE1328" i="3"/>
  <c r="E1329" i="3"/>
  <c r="F1329" i="3"/>
  <c r="K1329" i="3" s="1"/>
  <c r="G1329" i="3"/>
  <c r="H1329" i="3"/>
  <c r="I1329" i="3"/>
  <c r="J1329" i="3"/>
  <c r="E1330" i="3"/>
  <c r="F1330" i="3"/>
  <c r="G1330" i="3"/>
  <c r="H1330" i="3"/>
  <c r="I1330" i="3"/>
  <c r="J1330" i="3"/>
  <c r="K1330" i="3"/>
  <c r="L1330" i="3"/>
  <c r="Q1330" i="3"/>
  <c r="AG1330" i="3"/>
  <c r="AM1330" i="3"/>
  <c r="BC1330" i="3"/>
  <c r="BH1330" i="3"/>
  <c r="E1331" i="3"/>
  <c r="F1331" i="3"/>
  <c r="K1331" i="3" s="1"/>
  <c r="G1331" i="3"/>
  <c r="H1331" i="3"/>
  <c r="I1331" i="3"/>
  <c r="J1331" i="3"/>
  <c r="E1332" i="3"/>
  <c r="F1332" i="3"/>
  <c r="G1332" i="3"/>
  <c r="H1332" i="3"/>
  <c r="I1332" i="3"/>
  <c r="J1332" i="3"/>
  <c r="K1332" i="3"/>
  <c r="L1332" i="3"/>
  <c r="P1332" i="3" s="1"/>
  <c r="T1332" i="3"/>
  <c r="AB1332" i="3"/>
  <c r="AJ1332" i="3"/>
  <c r="AR1332" i="3"/>
  <c r="AZ1332" i="3"/>
  <c r="BH1332" i="3"/>
  <c r="E1333" i="3"/>
  <c r="K1333" i="3" s="1"/>
  <c r="F1333" i="3"/>
  <c r="G1333" i="3"/>
  <c r="H1333" i="3"/>
  <c r="I1333" i="3"/>
  <c r="J1333" i="3"/>
  <c r="E1334" i="3"/>
  <c r="F1334" i="3"/>
  <c r="K1334" i="3" s="1"/>
  <c r="AB1334" i="3" s="1"/>
  <c r="G1334" i="3"/>
  <c r="H1334" i="3"/>
  <c r="L1334" i="3" s="1"/>
  <c r="I1334" i="3"/>
  <c r="J1334" i="3"/>
  <c r="E1335" i="3"/>
  <c r="K1335" i="3" s="1"/>
  <c r="F1335" i="3"/>
  <c r="G1335" i="3"/>
  <c r="H1335" i="3"/>
  <c r="I1335" i="3"/>
  <c r="J1335" i="3"/>
  <c r="E1336" i="3"/>
  <c r="F1336" i="3"/>
  <c r="K1336" i="3" s="1"/>
  <c r="AB1336" i="3" s="1"/>
  <c r="G1336" i="3"/>
  <c r="H1336" i="3"/>
  <c r="L1336" i="3" s="1"/>
  <c r="I1336" i="3"/>
  <c r="J1336" i="3"/>
  <c r="E1337" i="3"/>
  <c r="K1337" i="3" s="1"/>
  <c r="F1337" i="3"/>
  <c r="G1337" i="3"/>
  <c r="H1337" i="3"/>
  <c r="I1337" i="3"/>
  <c r="J1337" i="3"/>
  <c r="E1338" i="3"/>
  <c r="F1338" i="3"/>
  <c r="K1338" i="3" s="1"/>
  <c r="AB1338" i="3" s="1"/>
  <c r="G1338" i="3"/>
  <c r="H1338" i="3"/>
  <c r="L1338" i="3" s="1"/>
  <c r="I1338" i="3"/>
  <c r="J1338" i="3"/>
  <c r="E1339" i="3"/>
  <c r="K1339" i="3" s="1"/>
  <c r="F1339" i="3"/>
  <c r="G1339" i="3"/>
  <c r="H1339" i="3"/>
  <c r="I1339" i="3"/>
  <c r="J1339" i="3"/>
  <c r="E1340" i="3"/>
  <c r="F1340" i="3"/>
  <c r="K1340" i="3" s="1"/>
  <c r="AB1340" i="3" s="1"/>
  <c r="G1340" i="3"/>
  <c r="H1340" i="3"/>
  <c r="L1340" i="3" s="1"/>
  <c r="I1340" i="3"/>
  <c r="J1340" i="3"/>
  <c r="E1341" i="3"/>
  <c r="K1341" i="3" s="1"/>
  <c r="F1341" i="3"/>
  <c r="G1341" i="3"/>
  <c r="H1341" i="3"/>
  <c r="I1341" i="3"/>
  <c r="J1341" i="3"/>
  <c r="E1342" i="3"/>
  <c r="F1342" i="3"/>
  <c r="K1342" i="3" s="1"/>
  <c r="AB1342" i="3" s="1"/>
  <c r="G1342" i="3"/>
  <c r="H1342" i="3"/>
  <c r="L1342" i="3" s="1"/>
  <c r="I1342" i="3"/>
  <c r="J1342" i="3"/>
  <c r="E1343" i="3"/>
  <c r="K1343" i="3" s="1"/>
  <c r="F1343" i="3"/>
  <c r="G1343" i="3"/>
  <c r="H1343" i="3"/>
  <c r="I1343" i="3"/>
  <c r="J1343" i="3"/>
  <c r="E1344" i="3"/>
  <c r="F1344" i="3"/>
  <c r="K1344" i="3" s="1"/>
  <c r="AJ1344" i="3" s="1"/>
  <c r="G1344" i="3"/>
  <c r="H1344" i="3"/>
  <c r="L1344" i="3" s="1"/>
  <c r="BD1344" i="3" s="1"/>
  <c r="I1344" i="3"/>
  <c r="J1344" i="3"/>
  <c r="E1345" i="3"/>
  <c r="F1345" i="3"/>
  <c r="G1345" i="3"/>
  <c r="H1345" i="3"/>
  <c r="I1345" i="3"/>
  <c r="J1345" i="3"/>
  <c r="E1346" i="3"/>
  <c r="F1346" i="3"/>
  <c r="K1346" i="3" s="1"/>
  <c r="AB1346" i="3" s="1"/>
  <c r="G1346" i="3"/>
  <c r="H1346" i="3"/>
  <c r="L1346" i="3" s="1"/>
  <c r="I1346" i="3"/>
  <c r="J1346" i="3"/>
  <c r="E1347" i="3"/>
  <c r="F1347" i="3"/>
  <c r="G1347" i="3"/>
  <c r="H1347" i="3"/>
  <c r="I1347" i="3"/>
  <c r="J1347" i="3"/>
  <c r="E1348" i="3"/>
  <c r="F1348" i="3"/>
  <c r="K1348" i="3" s="1"/>
  <c r="P1348" i="3" s="1"/>
  <c r="G1348" i="3"/>
  <c r="H1348" i="3"/>
  <c r="L1348" i="3" s="1"/>
  <c r="I1348" i="3"/>
  <c r="J1348" i="3"/>
  <c r="E1349" i="3"/>
  <c r="F1349" i="3"/>
  <c r="G1349" i="3"/>
  <c r="H1349" i="3"/>
  <c r="I1349" i="3"/>
  <c r="J1349" i="3"/>
  <c r="F1350" i="3"/>
  <c r="G1350" i="3"/>
  <c r="K1350" i="3" s="1"/>
  <c r="H1350" i="3"/>
  <c r="L1350" i="3" s="1"/>
  <c r="I1350" i="3"/>
  <c r="J1350" i="3"/>
  <c r="BN1353" i="3" l="1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89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BM136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BM1364" i="3"/>
  <c r="N1368" i="3"/>
  <c r="AI1368" i="3"/>
  <c r="BE1368" i="3"/>
  <c r="M1368" i="3"/>
  <c r="BL1370" i="3"/>
  <c r="BJ1370" i="3"/>
  <c r="BL1374" i="3"/>
  <c r="BJ1374" i="3"/>
  <c r="BN1378" i="3"/>
  <c r="BK1378" i="3"/>
  <c r="BN1379" i="3"/>
  <c r="BK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BK1373" i="3" s="1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M1378" i="3"/>
  <c r="BD1385" i="3"/>
  <c r="BH1385" i="3"/>
  <c r="BN1367" i="3"/>
  <c r="BK1367" i="3"/>
  <c r="O1386" i="3"/>
  <c r="BL1386" i="3" s="1"/>
  <c r="S1386" i="3"/>
  <c r="BM1386" i="3" s="1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BJ1386" i="3" s="1"/>
  <c r="AD1386" i="3"/>
  <c r="AT1386" i="3"/>
  <c r="R1386" i="3"/>
  <c r="AH1386" i="3"/>
  <c r="AX1386" i="3"/>
  <c r="BJ1398" i="3"/>
  <c r="BJ1388" i="3"/>
  <c r="BM1388" i="3"/>
  <c r="BK1390" i="3"/>
  <c r="BN1390" i="3"/>
  <c r="BL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M1358" i="3"/>
  <c r="BJ1365" i="3"/>
  <c r="BM1374" i="3"/>
  <c r="BJ1367" i="3"/>
  <c r="BL1397" i="3"/>
  <c r="BJ1389" i="3"/>
  <c r="BL1391" i="3"/>
  <c r="BN1351" i="3"/>
  <c r="BK1351" i="3"/>
  <c r="BM1352" i="3"/>
  <c r="BM1353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J1358" i="3"/>
  <c r="BJ1364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BM1362" i="3"/>
  <c r="BL1366" i="3"/>
  <c r="S1368" i="3"/>
  <c r="S1357" i="3"/>
  <c r="BN1366" i="3"/>
  <c r="BN1370" i="3"/>
  <c r="BK1370" i="3"/>
  <c r="BM1372" i="3"/>
  <c r="BN1374" i="3"/>
  <c r="BK1374" i="3"/>
  <c r="AX1371" i="3"/>
  <c r="AD1371" i="3"/>
  <c r="BA1371" i="3"/>
  <c r="AK1371" i="3"/>
  <c r="U1371" i="3"/>
  <c r="BL1371" i="3" s="1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J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BJ1363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N1380" i="3"/>
  <c r="BK1380" i="3"/>
  <c r="BJ1395" i="3"/>
  <c r="BJ1384" i="3"/>
  <c r="BM1390" i="3"/>
  <c r="BJ1391" i="3"/>
  <c r="BK1396" i="3"/>
  <c r="BN1396" i="3"/>
  <c r="BK1352" i="3"/>
  <c r="BN1352" i="3"/>
  <c r="BL1352" i="3"/>
  <c r="BL1353" i="3"/>
  <c r="BJ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J1362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N1360" i="3"/>
  <c r="BK1360" i="3"/>
  <c r="BJ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L1372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BL1373" i="3" s="1"/>
  <c r="N1373" i="3"/>
  <c r="BN1373" i="3" s="1"/>
  <c r="AW1373" i="3"/>
  <c r="AG1373" i="3"/>
  <c r="Q1373" i="3"/>
  <c r="AZ1373" i="3"/>
  <c r="AJ1373" i="3"/>
  <c r="T1373" i="3"/>
  <c r="BM1373" i="3" s="1"/>
  <c r="AY1373" i="3"/>
  <c r="AI1373" i="3"/>
  <c r="BL1380" i="3"/>
  <c r="BJ1380" i="3"/>
  <c r="BM1384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BL1392" i="3" s="1"/>
  <c r="S1392" i="3"/>
  <c r="BM1392" i="3" s="1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BJ1392" i="3" s="1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J1385" i="3" s="1"/>
  <c r="BE1385" i="3"/>
  <c r="AO1385" i="3"/>
  <c r="V1385" i="3"/>
  <c r="X1385" i="3"/>
  <c r="BM1389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X1348" i="3"/>
  <c r="BD1348" i="3"/>
  <c r="AN1348" i="3"/>
  <c r="X1346" i="3"/>
  <c r="AN1346" i="3"/>
  <c r="BD1346" i="3"/>
  <c r="X1342" i="3"/>
  <c r="AN1342" i="3"/>
  <c r="BD1342" i="3"/>
  <c r="AJ1342" i="3"/>
  <c r="AZ1342" i="3"/>
  <c r="T1342" i="3"/>
  <c r="X1340" i="3"/>
  <c r="AN1340" i="3"/>
  <c r="BD1340" i="3"/>
  <c r="AJ1340" i="3"/>
  <c r="T1340" i="3"/>
  <c r="AZ1340" i="3"/>
  <c r="X1338" i="3"/>
  <c r="AN1338" i="3"/>
  <c r="BD1338" i="3"/>
  <c r="AJ1338" i="3"/>
  <c r="T1338" i="3"/>
  <c r="AZ1338" i="3"/>
  <c r="X1336" i="3"/>
  <c r="AN1336" i="3"/>
  <c r="BD1336" i="3"/>
  <c r="T1336" i="3"/>
  <c r="AZ1336" i="3"/>
  <c r="AJ1336" i="3"/>
  <c r="X1334" i="3"/>
  <c r="AN1334" i="3"/>
  <c r="BD1334" i="3"/>
  <c r="T1334" i="3"/>
  <c r="AZ1334" i="3"/>
  <c r="AJ1334" i="3"/>
  <c r="AN1344" i="3"/>
  <c r="X1344" i="3"/>
  <c r="K1349" i="3"/>
  <c r="AJ1348" i="3"/>
  <c r="AZ1346" i="3"/>
  <c r="T1346" i="3"/>
  <c r="AZ1344" i="3"/>
  <c r="W1343" i="3"/>
  <c r="AM1343" i="3"/>
  <c r="BC1343" i="3"/>
  <c r="X1343" i="3"/>
  <c r="AN1343" i="3"/>
  <c r="BD1343" i="3"/>
  <c r="U1343" i="3"/>
  <c r="AK1343" i="3"/>
  <c r="BA1343" i="3"/>
  <c r="BB1339" i="3"/>
  <c r="W1337" i="3"/>
  <c r="AM1337" i="3"/>
  <c r="BC1337" i="3"/>
  <c r="X1337" i="3"/>
  <c r="AN1337" i="3"/>
  <c r="BD1337" i="3"/>
  <c r="U1337" i="3"/>
  <c r="AK1337" i="3"/>
  <c r="BA1337" i="3"/>
  <c r="S1335" i="3"/>
  <c r="BM1335" i="3" s="1"/>
  <c r="AI1335" i="3"/>
  <c r="AY1335" i="3"/>
  <c r="T1335" i="3"/>
  <c r="AJ1335" i="3"/>
  <c r="AZ1335" i="3"/>
  <c r="Q1335" i="3"/>
  <c r="AG1335" i="3"/>
  <c r="AW1335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M1322" i="3"/>
  <c r="U1322" i="3"/>
  <c r="AC1322" i="3"/>
  <c r="AK1322" i="3"/>
  <c r="AS1322" i="3"/>
  <c r="BA1322" i="3"/>
  <c r="BI1322" i="3"/>
  <c r="P1322" i="3"/>
  <c r="X1322" i="3"/>
  <c r="AF1322" i="3"/>
  <c r="AN1322" i="3"/>
  <c r="AV1322" i="3"/>
  <c r="BD1322" i="3"/>
  <c r="L1349" i="3"/>
  <c r="AV1348" i="3"/>
  <c r="AF1348" i="3"/>
  <c r="L1347" i="3"/>
  <c r="AV1346" i="3"/>
  <c r="AF1346" i="3"/>
  <c r="P1346" i="3"/>
  <c r="AX1343" i="3"/>
  <c r="R1343" i="3"/>
  <c r="L1343" i="3"/>
  <c r="O1343" i="3" s="1"/>
  <c r="AV1342" i="3"/>
  <c r="AF1342" i="3"/>
  <c r="P1342" i="3"/>
  <c r="AH1341" i="3"/>
  <c r="L1341" i="3"/>
  <c r="AV1340" i="3"/>
  <c r="AF1340" i="3"/>
  <c r="P1340" i="3"/>
  <c r="AH1337" i="3"/>
  <c r="L1337" i="3"/>
  <c r="BB1337" i="3" s="1"/>
  <c r="AV1336" i="3"/>
  <c r="AF1336" i="3"/>
  <c r="P1336" i="3"/>
  <c r="AX1335" i="3"/>
  <c r="R1335" i="3"/>
  <c r="L1335" i="3"/>
  <c r="BB1335" i="3" s="1"/>
  <c r="AV1334" i="3"/>
  <c r="AF1334" i="3"/>
  <c r="P1334" i="3"/>
  <c r="L1333" i="3"/>
  <c r="S1333" i="3" s="1"/>
  <c r="BM1333" i="3" s="1"/>
  <c r="AV1332" i="3"/>
  <c r="AF1332" i="3"/>
  <c r="T1331" i="3"/>
  <c r="AJ1331" i="3"/>
  <c r="AZ1331" i="3"/>
  <c r="S1331" i="3"/>
  <c r="AO1331" i="3"/>
  <c r="O1331" i="3"/>
  <c r="BA1331" i="3"/>
  <c r="BF1331" i="3"/>
  <c r="AG1331" i="3"/>
  <c r="BB1331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B1327" i="3"/>
  <c r="AR1327" i="3"/>
  <c r="BH1327" i="3"/>
  <c r="Y1327" i="3"/>
  <c r="AO1327" i="3"/>
  <c r="BE1327" i="3"/>
  <c r="AE1327" i="3"/>
  <c r="R1327" i="3"/>
  <c r="AX1327" i="3"/>
  <c r="AI1327" i="3"/>
  <c r="AW1326" i="3"/>
  <c r="Q1326" i="3"/>
  <c r="P1323" i="3"/>
  <c r="AF1323" i="3"/>
  <c r="AV1323" i="3"/>
  <c r="M1323" i="3"/>
  <c r="AC1323" i="3"/>
  <c r="AS1323" i="3"/>
  <c r="BI1323" i="3"/>
  <c r="AM1323" i="3"/>
  <c r="Z1323" i="3"/>
  <c r="BF1323" i="3"/>
  <c r="AQ1323" i="3"/>
  <c r="AW1322" i="3"/>
  <c r="Q1322" i="3"/>
  <c r="T1319" i="3"/>
  <c r="AJ1319" i="3"/>
  <c r="AZ1319" i="3"/>
  <c r="Q1319" i="3"/>
  <c r="AG1319" i="3"/>
  <c r="AW1319" i="3"/>
  <c r="O1319" i="3"/>
  <c r="AU1319" i="3"/>
  <c r="AH1319" i="3"/>
  <c r="S1319" i="3"/>
  <c r="AY1319" i="3"/>
  <c r="AW1318" i="3"/>
  <c r="V1317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M1348" i="3"/>
  <c r="Q1348" i="3"/>
  <c r="U1348" i="3"/>
  <c r="Y1348" i="3"/>
  <c r="AC1348" i="3"/>
  <c r="AG1348" i="3"/>
  <c r="AK1348" i="3"/>
  <c r="AO1348" i="3"/>
  <c r="AS1348" i="3"/>
  <c r="AW1348" i="3"/>
  <c r="BA1348" i="3"/>
  <c r="BE1348" i="3"/>
  <c r="BI1348" i="3"/>
  <c r="N1348" i="3"/>
  <c r="R1348" i="3"/>
  <c r="V1348" i="3"/>
  <c r="Z1348" i="3"/>
  <c r="AD1348" i="3"/>
  <c r="AH1348" i="3"/>
  <c r="AL1348" i="3"/>
  <c r="AP1348" i="3"/>
  <c r="AX1348" i="3"/>
  <c r="BB1348" i="3"/>
  <c r="AT1348" i="3"/>
  <c r="BF1348" i="3"/>
  <c r="O1348" i="3"/>
  <c r="S1348" i="3"/>
  <c r="W1348" i="3"/>
  <c r="AA1348" i="3"/>
  <c r="AE1348" i="3"/>
  <c r="AI1348" i="3"/>
  <c r="AM1348" i="3"/>
  <c r="AQ1348" i="3"/>
  <c r="AU1348" i="3"/>
  <c r="AY1348" i="3"/>
  <c r="BC1348" i="3"/>
  <c r="BG1348" i="3"/>
  <c r="M1344" i="3"/>
  <c r="Q1344" i="3"/>
  <c r="U1344" i="3"/>
  <c r="Y1344" i="3"/>
  <c r="AC1344" i="3"/>
  <c r="AG1344" i="3"/>
  <c r="AK1344" i="3"/>
  <c r="AO1344" i="3"/>
  <c r="AS1344" i="3"/>
  <c r="AW1344" i="3"/>
  <c r="BA1344" i="3"/>
  <c r="BE1344" i="3"/>
  <c r="BI1344" i="3"/>
  <c r="N1344" i="3"/>
  <c r="R1344" i="3"/>
  <c r="V1344" i="3"/>
  <c r="Z1344" i="3"/>
  <c r="AD1344" i="3"/>
  <c r="AH1344" i="3"/>
  <c r="AL1344" i="3"/>
  <c r="AP1344" i="3"/>
  <c r="AT1344" i="3"/>
  <c r="AX1344" i="3"/>
  <c r="BB1344" i="3"/>
  <c r="BF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Z1348" i="3"/>
  <c r="T1348" i="3"/>
  <c r="K1347" i="3"/>
  <c r="AJ1346" i="3"/>
  <c r="K1345" i="3"/>
  <c r="T1344" i="3"/>
  <c r="V1343" i="3"/>
  <c r="O1341" i="3"/>
  <c r="S1341" i="3"/>
  <c r="W1341" i="3"/>
  <c r="AA1341" i="3"/>
  <c r="AE1341" i="3"/>
  <c r="AI1341" i="3"/>
  <c r="AM1341" i="3"/>
  <c r="AQ1341" i="3"/>
  <c r="AU1341" i="3"/>
  <c r="AY1341" i="3"/>
  <c r="BC1341" i="3"/>
  <c r="BG1341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O1339" i="3"/>
  <c r="BL1339" i="3" s="1"/>
  <c r="AE1339" i="3"/>
  <c r="AU1339" i="3"/>
  <c r="P1339" i="3"/>
  <c r="AF1339" i="3"/>
  <c r="AV1339" i="3"/>
  <c r="M1339" i="3"/>
  <c r="AC1339" i="3"/>
  <c r="AS1339" i="3"/>
  <c r="BI1339" i="3"/>
  <c r="AL1337" i="3"/>
  <c r="V1337" i="3"/>
  <c r="AL1335" i="3"/>
  <c r="V1335" i="3"/>
  <c r="Y1326" i="3"/>
  <c r="M1318" i="3"/>
  <c r="U1318" i="3"/>
  <c r="AC1318" i="3"/>
  <c r="AK1318" i="3"/>
  <c r="AS1318" i="3"/>
  <c r="BA1318" i="3"/>
  <c r="BI1318" i="3"/>
  <c r="P1318" i="3"/>
  <c r="X1318" i="3"/>
  <c r="AF1318" i="3"/>
  <c r="AN1318" i="3"/>
  <c r="AV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V1344" i="3"/>
  <c r="AF1344" i="3"/>
  <c r="P1344" i="3"/>
  <c r="AH1339" i="3"/>
  <c r="L1339" i="3"/>
  <c r="V1339" i="3" s="1"/>
  <c r="AV1338" i="3"/>
  <c r="AF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R1348" i="3"/>
  <c r="AB1348" i="3"/>
  <c r="BH1346" i="3"/>
  <c r="AR1346" i="3"/>
  <c r="BH1344" i="3"/>
  <c r="AR1344" i="3"/>
  <c r="AB1344" i="3"/>
  <c r="AT1343" i="3"/>
  <c r="AD1343" i="3"/>
  <c r="N1343" i="3"/>
  <c r="BH1342" i="3"/>
  <c r="AR1342" i="3"/>
  <c r="AT1341" i="3"/>
  <c r="AD1341" i="3"/>
  <c r="N1341" i="3"/>
  <c r="BH1340" i="3"/>
  <c r="AR1340" i="3"/>
  <c r="AT1339" i="3"/>
  <c r="AD1339" i="3"/>
  <c r="N1339" i="3"/>
  <c r="BJ1339" i="3" s="1"/>
  <c r="BH1338" i="3"/>
  <c r="AR1338" i="3"/>
  <c r="AT1337" i="3"/>
  <c r="AD1337" i="3"/>
  <c r="N1337" i="3"/>
  <c r="BH1336" i="3"/>
  <c r="AR1336" i="3"/>
  <c r="AT1335" i="3"/>
  <c r="AD1335" i="3"/>
  <c r="N1335" i="3"/>
  <c r="BJ1335" i="3" s="1"/>
  <c r="BH1334" i="3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W1331" i="3"/>
  <c r="AW1330" i="3"/>
  <c r="AB1330" i="3"/>
  <c r="M1328" i="3"/>
  <c r="U1328" i="3"/>
  <c r="AC1328" i="3"/>
  <c r="AK1328" i="3"/>
  <c r="AS1328" i="3"/>
  <c r="BA1328" i="3"/>
  <c r="BI1328" i="3"/>
  <c r="P1328" i="3"/>
  <c r="X1328" i="3"/>
  <c r="AF1328" i="3"/>
  <c r="AN1328" i="3"/>
  <c r="AV1328" i="3"/>
  <c r="BD1328" i="3"/>
  <c r="AO1326" i="3"/>
  <c r="M1324" i="3"/>
  <c r="U1324" i="3"/>
  <c r="AC1324" i="3"/>
  <c r="AK1324" i="3"/>
  <c r="AS1324" i="3"/>
  <c r="BA1324" i="3"/>
  <c r="BI1324" i="3"/>
  <c r="P1324" i="3"/>
  <c r="X1324" i="3"/>
  <c r="AF1324" i="3"/>
  <c r="AN1324" i="3"/>
  <c r="AV1324" i="3"/>
  <c r="BD1324" i="3"/>
  <c r="AO1322" i="3"/>
  <c r="M1320" i="3"/>
  <c r="U1320" i="3"/>
  <c r="AC1320" i="3"/>
  <c r="AK1320" i="3"/>
  <c r="AS1320" i="3"/>
  <c r="BA1320" i="3"/>
  <c r="BI1320" i="3"/>
  <c r="P1320" i="3"/>
  <c r="X1320" i="3"/>
  <c r="AF1320" i="3"/>
  <c r="AN1320" i="3"/>
  <c r="AV1320" i="3"/>
  <c r="BD1320" i="3"/>
  <c r="AO1318" i="3"/>
  <c r="AT1317" i="3"/>
  <c r="M1316" i="3"/>
  <c r="U1316" i="3"/>
  <c r="AC1316" i="3"/>
  <c r="AK1316" i="3"/>
  <c r="AS1316" i="3"/>
  <c r="BA1316" i="3"/>
  <c r="BI1316" i="3"/>
  <c r="P1316" i="3"/>
  <c r="X1316" i="3"/>
  <c r="AF1316" i="3"/>
  <c r="AN1316" i="3"/>
  <c r="AV1316" i="3"/>
  <c r="BD1316" i="3"/>
  <c r="X1294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M1342" i="3"/>
  <c r="Q1342" i="3"/>
  <c r="U1342" i="3"/>
  <c r="Y1342" i="3"/>
  <c r="AC1342" i="3"/>
  <c r="AG1342" i="3"/>
  <c r="AK1342" i="3"/>
  <c r="AO1342" i="3"/>
  <c r="AS1342" i="3"/>
  <c r="AW1342" i="3"/>
  <c r="BA1342" i="3"/>
  <c r="BE1342" i="3"/>
  <c r="BI1342" i="3"/>
  <c r="R1342" i="3"/>
  <c r="AD1342" i="3"/>
  <c r="AL1342" i="3"/>
  <c r="AT1342" i="3"/>
  <c r="BB1342" i="3"/>
  <c r="N1342" i="3"/>
  <c r="V1342" i="3"/>
  <c r="Z1342" i="3"/>
  <c r="AH1342" i="3"/>
  <c r="AP1342" i="3"/>
  <c r="AX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BF1341" i="3"/>
  <c r="AP1341" i="3"/>
  <c r="Z1341" i="3"/>
  <c r="M1340" i="3"/>
  <c r="Q1340" i="3"/>
  <c r="U1340" i="3"/>
  <c r="Y1340" i="3"/>
  <c r="AC1340" i="3"/>
  <c r="AG1340" i="3"/>
  <c r="AK1340" i="3"/>
  <c r="AO1340" i="3"/>
  <c r="AS1340" i="3"/>
  <c r="AW1340" i="3"/>
  <c r="BA1340" i="3"/>
  <c r="BE1340" i="3"/>
  <c r="BI1340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BF1339" i="3"/>
  <c r="AP1339" i="3"/>
  <c r="Z1339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N1338" i="3"/>
  <c r="BJ1338" i="3" s="1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BL1338" i="3" s="1"/>
  <c r="S1338" i="3"/>
  <c r="BM1338" i="3" s="1"/>
  <c r="W1338" i="3"/>
  <c r="AA1338" i="3"/>
  <c r="AE1338" i="3"/>
  <c r="AI1338" i="3"/>
  <c r="AM1338" i="3"/>
  <c r="AQ1338" i="3"/>
  <c r="AU1338" i="3"/>
  <c r="AY1338" i="3"/>
  <c r="BC1338" i="3"/>
  <c r="BG1338" i="3"/>
  <c r="BF1337" i="3"/>
  <c r="AP1337" i="3"/>
  <c r="Z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F1335" i="3"/>
  <c r="AP1335" i="3"/>
  <c r="Z1335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H1334" i="3"/>
  <c r="AP1334" i="3"/>
  <c r="AX1334" i="3"/>
  <c r="BF1334" i="3"/>
  <c r="AD1334" i="3"/>
  <c r="AL1334" i="3"/>
  <c r="AT1334" i="3"/>
  <c r="BB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BD1332" i="3"/>
  <c r="AN1332" i="3"/>
  <c r="X1332" i="3"/>
  <c r="M1332" i="3"/>
  <c r="BI1331" i="3"/>
  <c r="AR1330" i="3"/>
  <c r="W1330" i="3"/>
  <c r="AW1328" i="3"/>
  <c r="Q1328" i="3"/>
  <c r="AG1326" i="3"/>
  <c r="P1325" i="3"/>
  <c r="AF1325" i="3"/>
  <c r="AV1325" i="3"/>
  <c r="M1325" i="3"/>
  <c r="AC1325" i="3"/>
  <c r="AS1325" i="3"/>
  <c r="BI1325" i="3"/>
  <c r="AM1325" i="3"/>
  <c r="Z1325" i="3"/>
  <c r="BF1325" i="3"/>
  <c r="AQ1325" i="3"/>
  <c r="AG1322" i="3"/>
  <c r="AG1318" i="3"/>
  <c r="P1317" i="3"/>
  <c r="AF1317" i="3"/>
  <c r="AV1317" i="3"/>
  <c r="M1317" i="3"/>
  <c r="AC1317" i="3"/>
  <c r="AS1317" i="3"/>
  <c r="BI1317" i="3"/>
  <c r="AM1317" i="3"/>
  <c r="Z1317" i="3"/>
  <c r="BF1317" i="3"/>
  <c r="AQ1317" i="3"/>
  <c r="T1315" i="3"/>
  <c r="AJ1315" i="3"/>
  <c r="AZ1315" i="3"/>
  <c r="Q1315" i="3"/>
  <c r="AG1315" i="3"/>
  <c r="AW1315" i="3"/>
  <c r="O1315" i="3"/>
  <c r="AU1315" i="3"/>
  <c r="R1315" i="3"/>
  <c r="AX1315" i="3"/>
  <c r="AL1315" i="3"/>
  <c r="AI1315" i="3"/>
  <c r="T1314" i="3"/>
  <c r="AJ1314" i="3"/>
  <c r="AZ1314" i="3"/>
  <c r="P1314" i="3"/>
  <c r="AF1314" i="3"/>
  <c r="AV1314" i="3"/>
  <c r="X1314" i="3"/>
  <c r="AN1314" i="3"/>
  <c r="BD1314" i="3"/>
  <c r="AB1314" i="3"/>
  <c r="AR1314" i="3"/>
  <c r="BH1314" i="3"/>
  <c r="N1313" i="3"/>
  <c r="T1312" i="3"/>
  <c r="AJ1312" i="3"/>
  <c r="AZ1312" i="3"/>
  <c r="X1312" i="3"/>
  <c r="AN1312" i="3"/>
  <c r="BD1312" i="3"/>
  <c r="AB1312" i="3"/>
  <c r="AR1312" i="3"/>
  <c r="BH1312" i="3"/>
  <c r="P1312" i="3"/>
  <c r="AF1312" i="3"/>
  <c r="AV1312" i="3"/>
  <c r="T1310" i="3"/>
  <c r="AJ1310" i="3"/>
  <c r="AZ1310" i="3"/>
  <c r="P1310" i="3"/>
  <c r="AF1310" i="3"/>
  <c r="AV1310" i="3"/>
  <c r="X1310" i="3"/>
  <c r="AN1310" i="3"/>
  <c r="BD1310" i="3"/>
  <c r="AB1310" i="3"/>
  <c r="AR1310" i="3"/>
  <c r="BH1310" i="3"/>
  <c r="T1308" i="3"/>
  <c r="AJ1308" i="3"/>
  <c r="AZ1308" i="3"/>
  <c r="X1308" i="3"/>
  <c r="AN1308" i="3"/>
  <c r="BD1308" i="3"/>
  <c r="P1308" i="3"/>
  <c r="AF1308" i="3"/>
  <c r="AV1308" i="3"/>
  <c r="AB1308" i="3"/>
  <c r="AR1308" i="3"/>
  <c r="BH1308" i="3"/>
  <c r="T1306" i="3"/>
  <c r="AJ1306" i="3"/>
  <c r="AZ1306" i="3"/>
  <c r="X1306" i="3"/>
  <c r="AN1306" i="3"/>
  <c r="BD1306" i="3"/>
  <c r="AB1306" i="3"/>
  <c r="AR1306" i="3"/>
  <c r="BH1306" i="3"/>
  <c r="P1306" i="3"/>
  <c r="AF1306" i="3"/>
  <c r="AV1306" i="3"/>
  <c r="N1305" i="3"/>
  <c r="T1304" i="3"/>
  <c r="AJ1304" i="3"/>
  <c r="AZ1304" i="3"/>
  <c r="P1304" i="3"/>
  <c r="AF1304" i="3"/>
  <c r="AV1304" i="3"/>
  <c r="X1304" i="3"/>
  <c r="AN1304" i="3"/>
  <c r="BD1304" i="3"/>
  <c r="AB1304" i="3"/>
  <c r="AR1304" i="3"/>
  <c r="BH1304" i="3"/>
  <c r="T1302" i="3"/>
  <c r="AJ1302" i="3"/>
  <c r="AZ1302" i="3"/>
  <c r="X1302" i="3"/>
  <c r="AN1302" i="3"/>
  <c r="BD1302" i="3"/>
  <c r="P1302" i="3"/>
  <c r="AF1302" i="3"/>
  <c r="AV1302" i="3"/>
  <c r="AB1302" i="3"/>
  <c r="AR1302" i="3"/>
  <c r="BH1302" i="3"/>
  <c r="T1300" i="3"/>
  <c r="AJ1300" i="3"/>
  <c r="AZ1300" i="3"/>
  <c r="X1300" i="3"/>
  <c r="AN1300" i="3"/>
  <c r="BD1300" i="3"/>
  <c r="P1300" i="3"/>
  <c r="AV1300" i="3"/>
  <c r="AB1300" i="3"/>
  <c r="AR1300" i="3"/>
  <c r="BH1300" i="3"/>
  <c r="AF1300" i="3"/>
  <c r="T1298" i="3"/>
  <c r="AJ1298" i="3"/>
  <c r="AZ1298" i="3"/>
  <c r="X1298" i="3"/>
  <c r="AN1298" i="3"/>
  <c r="BD1298" i="3"/>
  <c r="AB1298" i="3"/>
  <c r="AR1298" i="3"/>
  <c r="BH1298" i="3"/>
  <c r="P1298" i="3"/>
  <c r="AF1298" i="3"/>
  <c r="AV1298" i="3"/>
  <c r="T1296" i="3"/>
  <c r="AJ1296" i="3"/>
  <c r="AZ1296" i="3"/>
  <c r="P1296" i="3"/>
  <c r="AF1296" i="3"/>
  <c r="AV1296" i="3"/>
  <c r="X1296" i="3"/>
  <c r="AN1296" i="3"/>
  <c r="BD1296" i="3"/>
  <c r="AB1296" i="3"/>
  <c r="AR1296" i="3"/>
  <c r="BH1296" i="3"/>
  <c r="T1294" i="3"/>
  <c r="AJ1294" i="3"/>
  <c r="AZ1294" i="3"/>
  <c r="P1294" i="3"/>
  <c r="AF1294" i="3"/>
  <c r="AV1294" i="3"/>
  <c r="AB1294" i="3"/>
  <c r="AR1294" i="3"/>
  <c r="BH1294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P1270" i="3"/>
  <c r="T1270" i="3"/>
  <c r="X1270" i="3"/>
  <c r="AB1270" i="3"/>
  <c r="AF1270" i="3"/>
  <c r="AJ1270" i="3"/>
  <c r="AN1270" i="3"/>
  <c r="AR1270" i="3"/>
  <c r="AV1270" i="3"/>
  <c r="AZ1270" i="3"/>
  <c r="BD1270" i="3"/>
  <c r="BH1270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Z1270" i="3"/>
  <c r="AP1270" i="3"/>
  <c r="BF1270" i="3"/>
  <c r="N1270" i="3"/>
  <c r="AD1270" i="3"/>
  <c r="AT1270" i="3"/>
  <c r="R1270" i="3"/>
  <c r="AH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N1324" i="3"/>
  <c r="BJ1324" i="3" s="1"/>
  <c r="R1324" i="3"/>
  <c r="V1324" i="3"/>
  <c r="Z1324" i="3"/>
  <c r="AD1324" i="3"/>
  <c r="AH1324" i="3"/>
  <c r="AL1324" i="3"/>
  <c r="AP1324" i="3"/>
  <c r="AT1324" i="3"/>
  <c r="AX1324" i="3"/>
  <c r="BB1324" i="3"/>
  <c r="BF1324" i="3"/>
  <c r="O1324" i="3"/>
  <c r="BL1324" i="3" s="1"/>
  <c r="S1324" i="3"/>
  <c r="BM1324" i="3" s="1"/>
  <c r="W1324" i="3"/>
  <c r="AA1324" i="3"/>
  <c r="AE1324" i="3"/>
  <c r="AI1324" i="3"/>
  <c r="AM1324" i="3"/>
  <c r="AQ1324" i="3"/>
  <c r="AU1324" i="3"/>
  <c r="AY1324" i="3"/>
  <c r="BC1324" i="3"/>
  <c r="BG1324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AD1311" i="3"/>
  <c r="AD1307" i="3"/>
  <c r="AD1303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R1288" i="3"/>
  <c r="Z1288" i="3"/>
  <c r="AH1288" i="3"/>
  <c r="AP1288" i="3"/>
  <c r="AX1288" i="3"/>
  <c r="BF1288" i="3"/>
  <c r="M1288" i="3"/>
  <c r="U1288" i="3"/>
  <c r="AC1288" i="3"/>
  <c r="AK1288" i="3"/>
  <c r="AS1288" i="3"/>
  <c r="BA1288" i="3"/>
  <c r="BI1288" i="3"/>
  <c r="N1288" i="3"/>
  <c r="V1288" i="3"/>
  <c r="AD1288" i="3"/>
  <c r="AL1288" i="3"/>
  <c r="AT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BJ1287" i="3" s="1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BL1287" i="3" s="1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Y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BN1275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BL1257" i="3" s="1"/>
  <c r="S1257" i="3"/>
  <c r="BM1257" i="3" s="1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S1313" i="3"/>
  <c r="AI1313" i="3"/>
  <c r="AY1313" i="3"/>
  <c r="T1313" i="3"/>
  <c r="AJ1313" i="3"/>
  <c r="AZ1313" i="3"/>
  <c r="Q1313" i="3"/>
  <c r="AG1313" i="3"/>
  <c r="AW1313" i="3"/>
  <c r="O1311" i="3"/>
  <c r="AE1311" i="3"/>
  <c r="AU1311" i="3"/>
  <c r="P1311" i="3"/>
  <c r="AF1311" i="3"/>
  <c r="AV1311" i="3"/>
  <c r="M1311" i="3"/>
  <c r="AC1311" i="3"/>
  <c r="AS1311" i="3"/>
  <c r="BI1311" i="3"/>
  <c r="W1307" i="3"/>
  <c r="AM1307" i="3"/>
  <c r="BC1307" i="3"/>
  <c r="X1307" i="3"/>
  <c r="AN1307" i="3"/>
  <c r="BD1307" i="3"/>
  <c r="U1307" i="3"/>
  <c r="AK1307" i="3"/>
  <c r="BA1307" i="3"/>
  <c r="S1305" i="3"/>
  <c r="AI1305" i="3"/>
  <c r="AY1305" i="3"/>
  <c r="T1305" i="3"/>
  <c r="AJ1305" i="3"/>
  <c r="AZ1305" i="3"/>
  <c r="Q1305" i="3"/>
  <c r="AG1305" i="3"/>
  <c r="AW1305" i="3"/>
  <c r="O1303" i="3"/>
  <c r="AE1303" i="3"/>
  <c r="AU1303" i="3"/>
  <c r="P1303" i="3"/>
  <c r="AF1303" i="3"/>
  <c r="AV1303" i="3"/>
  <c r="M1303" i="3"/>
  <c r="AC1303" i="3"/>
  <c r="AS1303" i="3"/>
  <c r="BI1303" i="3"/>
  <c r="W1299" i="3"/>
  <c r="AM1299" i="3"/>
  <c r="BC1299" i="3"/>
  <c r="X1299" i="3"/>
  <c r="AN1299" i="3"/>
  <c r="BD1299" i="3"/>
  <c r="U1299" i="3"/>
  <c r="AK1299" i="3"/>
  <c r="BA1299" i="3"/>
  <c r="S1297" i="3"/>
  <c r="BM1297" i="3" s="1"/>
  <c r="AI1297" i="3"/>
  <c r="AY1297" i="3"/>
  <c r="T1297" i="3"/>
  <c r="AJ1297" i="3"/>
  <c r="AZ1297" i="3"/>
  <c r="Q1297" i="3"/>
  <c r="AG1297" i="3"/>
  <c r="AW1297" i="3"/>
  <c r="O1295" i="3"/>
  <c r="AE1295" i="3"/>
  <c r="AU1295" i="3"/>
  <c r="P1295" i="3"/>
  <c r="AF1295" i="3"/>
  <c r="AV1295" i="3"/>
  <c r="M1295" i="3"/>
  <c r="AC1295" i="3"/>
  <c r="AS1295" i="3"/>
  <c r="BI1295" i="3"/>
  <c r="BD1294" i="3"/>
  <c r="AN1294" i="3"/>
  <c r="BF1293" i="3"/>
  <c r="AM1293" i="3"/>
  <c r="Q1293" i="3"/>
  <c r="O1290" i="3"/>
  <c r="BL1290" i="3" s="1"/>
  <c r="S1290" i="3"/>
  <c r="BM1290" i="3" s="1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R1290" i="3"/>
  <c r="Z1290" i="3"/>
  <c r="AH1290" i="3"/>
  <c r="AP1290" i="3"/>
  <c r="AX1290" i="3"/>
  <c r="BF1290" i="3"/>
  <c r="M1290" i="3"/>
  <c r="U1290" i="3"/>
  <c r="AC1290" i="3"/>
  <c r="AK1290" i="3"/>
  <c r="AS1290" i="3"/>
  <c r="BA1290" i="3"/>
  <c r="BI1290" i="3"/>
  <c r="N1290" i="3"/>
  <c r="BJ1290" i="3" s="1"/>
  <c r="V1290" i="3"/>
  <c r="AD1290" i="3"/>
  <c r="AL1290" i="3"/>
  <c r="AT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Y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AB1253" i="3"/>
  <c r="AR1253" i="3"/>
  <c r="BH1253" i="3"/>
  <c r="AG1253" i="3"/>
  <c r="BB1253" i="3"/>
  <c r="W1253" i="3"/>
  <c r="AS1253" i="3"/>
  <c r="N1253" i="3"/>
  <c r="AI1253" i="3"/>
  <c r="BE1253" i="3"/>
  <c r="AK1253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T1251" i="3"/>
  <c r="AJ1251" i="3"/>
  <c r="AZ1251" i="3"/>
  <c r="V1251" i="3"/>
  <c r="AQ1251" i="3"/>
  <c r="M1251" i="3"/>
  <c r="AH1251" i="3"/>
  <c r="BC1251" i="3"/>
  <c r="Y1251" i="3"/>
  <c r="AT1251" i="3"/>
  <c r="BA1251" i="3"/>
  <c r="U1251" i="3"/>
  <c r="N1250" i="3"/>
  <c r="BJ1250" i="3" s="1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BM1250" i="3" s="1"/>
  <c r="X1250" i="3"/>
  <c r="AC1250" i="3"/>
  <c r="AI1250" i="3"/>
  <c r="AN1250" i="3"/>
  <c r="AS1250" i="3"/>
  <c r="AY1250" i="3"/>
  <c r="BD1250" i="3"/>
  <c r="BI1250" i="3"/>
  <c r="AE1250" i="3"/>
  <c r="AZ1250" i="3"/>
  <c r="O1250" i="3"/>
  <c r="BL1250" i="3" s="1"/>
  <c r="AJ1250" i="3"/>
  <c r="BE1250" i="3"/>
  <c r="T1250" i="3"/>
  <c r="AO1250" i="3"/>
  <c r="AB1249" i="3"/>
  <c r="AR1249" i="3"/>
  <c r="BH1249" i="3"/>
  <c r="AG1249" i="3"/>
  <c r="BB1249" i="3"/>
  <c r="W1249" i="3"/>
  <c r="AS1249" i="3"/>
  <c r="N1249" i="3"/>
  <c r="BJ1249" i="3" s="1"/>
  <c r="AI1249" i="3"/>
  <c r="BE1249" i="3"/>
  <c r="AK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BN1237" i="3"/>
  <c r="BK1237" i="3"/>
  <c r="O1286" i="3"/>
  <c r="BL1286" i="3" s="1"/>
  <c r="S1286" i="3"/>
  <c r="BM1286" i="3" s="1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BJ1286" i="3" s="1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BH1326" i="3"/>
  <c r="AZ1326" i="3"/>
  <c r="AR1326" i="3"/>
  <c r="AJ1326" i="3"/>
  <c r="AB1326" i="3"/>
  <c r="T1326" i="3"/>
  <c r="L1325" i="3"/>
  <c r="V1325" i="3" s="1"/>
  <c r="BH1324" i="3"/>
  <c r="AZ1324" i="3"/>
  <c r="AR1324" i="3"/>
  <c r="AJ1324" i="3"/>
  <c r="AB1324" i="3"/>
  <c r="T1324" i="3"/>
  <c r="L1323" i="3"/>
  <c r="X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BH1318" i="3"/>
  <c r="AZ1318" i="3"/>
  <c r="AR1318" i="3"/>
  <c r="AJ1318" i="3"/>
  <c r="AB1318" i="3"/>
  <c r="T1318" i="3"/>
  <c r="L1317" i="3"/>
  <c r="N1317" i="3" s="1"/>
  <c r="BH1316" i="3"/>
  <c r="AZ1316" i="3"/>
  <c r="AR1316" i="3"/>
  <c r="AJ1316" i="3"/>
  <c r="AB1316" i="3"/>
  <c r="T1316" i="3"/>
  <c r="L1315" i="3"/>
  <c r="X1315" i="3" s="1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BB1313" i="3"/>
  <c r="AL1313" i="3"/>
  <c r="L1313" i="3"/>
  <c r="O1313" i="3" s="1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BB1311" i="3"/>
  <c r="L1311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BB1307" i="3"/>
  <c r="AL1307" i="3"/>
  <c r="V1307" i="3"/>
  <c r="L1307" i="3"/>
  <c r="O1307" i="3" s="1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BB1305" i="3"/>
  <c r="AL1305" i="3"/>
  <c r="L1305" i="3"/>
  <c r="O1305" i="3" s="1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BB1303" i="3"/>
  <c r="L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BB1299" i="3"/>
  <c r="AL1299" i="3"/>
  <c r="V1299" i="3"/>
  <c r="L1299" i="3"/>
  <c r="O1299" i="3" s="1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BB1297" i="3"/>
  <c r="AL1297" i="3"/>
  <c r="L1297" i="3"/>
  <c r="O1297" i="3" s="1"/>
  <c r="BL1297" i="3" s="1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BJ1296" i="3" s="1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BL1296" i="3" s="1"/>
  <c r="S1296" i="3"/>
  <c r="BM1296" i="3" s="1"/>
  <c r="W1296" i="3"/>
  <c r="AA1296" i="3"/>
  <c r="AE1296" i="3"/>
  <c r="AI1296" i="3"/>
  <c r="AM1296" i="3"/>
  <c r="AQ1296" i="3"/>
  <c r="AU1296" i="3"/>
  <c r="AY1296" i="3"/>
  <c r="BC1296" i="3"/>
  <c r="BG1296" i="3"/>
  <c r="BB1295" i="3"/>
  <c r="L1295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BJ1272" i="3" s="1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BK1285" i="3" s="1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BK1261" i="3" s="1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BK1283" i="3" s="1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BL1275" i="3" s="1"/>
  <c r="S1275" i="3"/>
  <c r="BM1275" i="3" s="1"/>
  <c r="W1275" i="3"/>
  <c r="AA1275" i="3"/>
  <c r="AE1275" i="3"/>
  <c r="AI1275" i="3"/>
  <c r="AM1275" i="3"/>
  <c r="AQ1275" i="3"/>
  <c r="AU1275" i="3"/>
  <c r="AY1275" i="3"/>
  <c r="BC1275" i="3"/>
  <c r="BG1275" i="3"/>
  <c r="O1272" i="3"/>
  <c r="BL1272" i="3" s="1"/>
  <c r="S1272" i="3"/>
  <c r="BM1272" i="3" s="1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BJ1241" i="3" s="1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BL1242" i="3" s="1"/>
  <c r="S1242" i="3"/>
  <c r="BM1242" i="3" s="1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Q1239" i="3"/>
  <c r="AB1239" i="3"/>
  <c r="BH1239" i="3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J1275" i="3" s="1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J1257" i="3" s="1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N1233" i="3"/>
  <c r="BK1233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N1269" i="3" s="1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T1239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BJ1237" i="3" s="1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BJ1233" i="3" s="1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BL1231" i="3" s="1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N1228" i="3"/>
  <c r="BK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BL1225" i="3" s="1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N1224" i="3"/>
  <c r="BK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BJ1223" i="3" s="1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BJ1221" i="3" s="1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BL1215" i="3" s="1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J1242" i="3" s="1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BM1216" i="3" s="1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L1237" i="3" s="1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BL1233" i="3" s="1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BM1231" i="3" s="1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BK1230" i="3" s="1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BJ1228" i="3" s="1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BK1226" i="3" s="1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BJ1224" i="3" s="1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BL1224" i="3" s="1"/>
  <c r="S1224" i="3"/>
  <c r="BM1224" i="3" s="1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BM1223" i="3" s="1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BK1222" i="3" s="1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M1221" i="3" s="1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BL1199" i="3" s="1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BM1196" i="3" s="1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BM1211" i="3" s="1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BM1209" i="3" s="1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BL1207" i="3" s="1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BL1201" i="3" s="1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BM1198" i="3" s="1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BL1184" i="3" s="1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BM1185" i="3" s="1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BM1181" i="3" s="1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BM1195" i="3" s="1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BL1182" i="3" s="1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BL1180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BL1178" i="3" s="1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BL1174" i="3" s="1"/>
  <c r="S1174" i="3"/>
  <c r="BM1174" i="3" s="1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BJ1170" i="3" s="1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BJ1168" i="3" s="1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BL1167" i="3" s="1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BJ1159" i="3" s="1"/>
  <c r="S1159" i="3"/>
  <c r="BM1159" i="3" s="1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BL1158" i="3" s="1"/>
  <c r="S1158" i="3"/>
  <c r="BM1158" i="3" s="1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L1159" i="3" s="1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L1376" i="3" l="1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BL1163" i="3" s="1"/>
  <c r="S1163" i="3"/>
  <c r="BM1163" i="3" s="1"/>
  <c r="W1163" i="3"/>
  <c r="AA1163" i="3"/>
  <c r="AE1163" i="3"/>
  <c r="AI1163" i="3"/>
  <c r="AM1163" i="3"/>
  <c r="AQ1163" i="3"/>
  <c r="AU1163" i="3"/>
  <c r="N1163" i="3"/>
  <c r="BJ1163" i="3" s="1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BJ1266" i="3" s="1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BL1260" i="3" s="1"/>
  <c r="S1260" i="3"/>
  <c r="BM1260" i="3" s="1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BJ1260" i="3" s="1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BL1238" i="3" s="1"/>
  <c r="AK1238" i="3"/>
  <c r="BF1238" i="3"/>
  <c r="U1238" i="3"/>
  <c r="AP1238" i="3"/>
  <c r="Z1238" i="3"/>
  <c r="AU1238" i="3"/>
  <c r="BA1238" i="3"/>
  <c r="AE1238" i="3"/>
  <c r="AG1239" i="3"/>
  <c r="AZ1239" i="3"/>
  <c r="T1239" i="3"/>
  <c r="BM1239" i="3" s="1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N1251" i="3"/>
  <c r="BK1251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BK1339" i="3"/>
  <c r="BN1339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333" i="3" s="1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BL1295" i="3" s="1"/>
  <c r="AH1295" i="3"/>
  <c r="AX1295" i="3"/>
  <c r="N1295" i="3"/>
  <c r="BN1295" i="3" s="1"/>
  <c r="AD1295" i="3"/>
  <c r="AT1295" i="3"/>
  <c r="BN1296" i="3"/>
  <c r="BK1296" i="3"/>
  <c r="BL1298" i="3"/>
  <c r="BJ1298" i="3"/>
  <c r="BM1300" i="3"/>
  <c r="Z1303" i="3"/>
  <c r="AP1303" i="3"/>
  <c r="BF1303" i="3"/>
  <c r="R1303" i="3"/>
  <c r="BL1303" i="3" s="1"/>
  <c r="AH1303" i="3"/>
  <c r="AX1303" i="3"/>
  <c r="BN1304" i="3"/>
  <c r="BK1304" i="3"/>
  <c r="BL1306" i="3"/>
  <c r="BJ1306" i="3"/>
  <c r="BM1308" i="3"/>
  <c r="R1311" i="3"/>
  <c r="BL1311" i="3" s="1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BJ1327" i="3" s="1"/>
  <c r="AT1327" i="3"/>
  <c r="BN1330" i="3"/>
  <c r="BK1330" i="3"/>
  <c r="BJ1262" i="3"/>
  <c r="BK1262" i="3"/>
  <c r="BN1262" i="3"/>
  <c r="BL1262" i="3"/>
  <c r="BM1248" i="3"/>
  <c r="AP1249" i="3"/>
  <c r="O1249" i="3"/>
  <c r="BL1249" i="3" s="1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BM1251" i="3" s="1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BL1335" i="3" s="1"/>
  <c r="AW1337" i="3"/>
  <c r="AG1337" i="3"/>
  <c r="Q1337" i="3"/>
  <c r="BJ1337" i="3" s="1"/>
  <c r="AZ1337" i="3"/>
  <c r="AJ1337" i="3"/>
  <c r="T1337" i="3"/>
  <c r="AY1337" i="3"/>
  <c r="AI1337" i="3"/>
  <c r="S1337" i="3"/>
  <c r="V1341" i="3"/>
  <c r="BM1341" i="3" s="1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BJ1297" i="3" s="1"/>
  <c r="AD1297" i="3"/>
  <c r="AT1297" i="3"/>
  <c r="AH1297" i="3"/>
  <c r="BN1298" i="3"/>
  <c r="BK1298" i="3"/>
  <c r="BL1300" i="3"/>
  <c r="BJ1300" i="3"/>
  <c r="BM1302" i="3"/>
  <c r="V1303" i="3"/>
  <c r="R1305" i="3"/>
  <c r="BL1305" i="3" s="1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BL1313" i="3" s="1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BJ1251" i="3" s="1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BL1331" i="3" s="1"/>
  <c r="AP1333" i="3"/>
  <c r="BM1334" i="3"/>
  <c r="BM1336" i="3"/>
  <c r="BM1340" i="3"/>
  <c r="BM1342" i="3"/>
  <c r="BJ1342" i="3"/>
  <c r="AD1319" i="3"/>
  <c r="BN1324" i="3"/>
  <c r="BK1324" i="3"/>
  <c r="N1333" i="3"/>
  <c r="BJ1333" i="3" s="1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BL1319" i="3" s="1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BM1327" i="3" s="1"/>
  <c r="AH1327" i="3"/>
  <c r="AU1327" i="3"/>
  <c r="O1327" i="3"/>
  <c r="BL1327" i="3" s="1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BL1299" i="3" s="1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BL1307" i="3" s="1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BM1249" i="3" s="1"/>
  <c r="AX1249" i="3"/>
  <c r="AC1249" i="3"/>
  <c r="BG1249" i="3"/>
  <c r="AL1249" i="3"/>
  <c r="Q1249" i="3"/>
  <c r="AV1249" i="3"/>
  <c r="AF1249" i="3"/>
  <c r="P1249" i="3"/>
  <c r="AP1251" i="3"/>
  <c r="O1251" i="3"/>
  <c r="BL1251" i="3" s="1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BM1253" i="3" s="1"/>
  <c r="AX1253" i="3"/>
  <c r="AC1253" i="3"/>
  <c r="BG1253" i="3"/>
  <c r="AL1253" i="3"/>
  <c r="Q1253" i="3"/>
  <c r="BJ1253" i="3" s="1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M1295" i="3" s="1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M1305" i="3" s="1"/>
  <c r="BD1305" i="3"/>
  <c r="AN1305" i="3"/>
  <c r="X1305" i="3"/>
  <c r="BC1305" i="3"/>
  <c r="AM1305" i="3"/>
  <c r="W1305" i="3"/>
  <c r="BJ1305" i="3" s="1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M1313" i="3" s="1"/>
  <c r="BD1313" i="3"/>
  <c r="AN1313" i="3"/>
  <c r="X1313" i="3"/>
  <c r="BC1313" i="3"/>
  <c r="AM1313" i="3"/>
  <c r="W1313" i="3"/>
  <c r="BJ1313" i="3" s="1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L1315" i="3" s="1"/>
  <c r="BD1315" i="3"/>
  <c r="AN1315" i="3"/>
  <c r="AY1317" i="3"/>
  <c r="S1317" i="3"/>
  <c r="BK1317" i="3" s="1"/>
  <c r="AH1317" i="3"/>
  <c r="AU1317" i="3"/>
  <c r="O1317" i="3"/>
  <c r="BN1317" i="3" s="1"/>
  <c r="AW1317" i="3"/>
  <c r="AG1317" i="3"/>
  <c r="Q1317" i="3"/>
  <c r="BJ1317" i="3" s="1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39" i="3" s="1"/>
  <c r="BM1344" i="3"/>
  <c r="BM1246" i="3"/>
  <c r="BG1319" i="3"/>
  <c r="AA1319" i="3"/>
  <c r="AP1319" i="3"/>
  <c r="BC1319" i="3"/>
  <c r="W1319" i="3"/>
  <c r="BA1319" i="3"/>
  <c r="AK1319" i="3"/>
  <c r="U1319" i="3"/>
  <c r="BM1319" i="3" s="1"/>
  <c r="BD1319" i="3"/>
  <c r="AN1319" i="3"/>
  <c r="X1319" i="3"/>
  <c r="AY1323" i="3"/>
  <c r="S1323" i="3"/>
  <c r="BK1323" i="3" s="1"/>
  <c r="AH1323" i="3"/>
  <c r="AU1323" i="3"/>
  <c r="O1323" i="3"/>
  <c r="BL1323" i="3" s="1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BM1331" i="3" s="1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BL1343" i="3" s="1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K1331" i="3" l="1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O955" i="3" s="1"/>
  <c r="BL955" i="3" s="1"/>
  <c r="L955" i="3"/>
  <c r="P955" i="3" s="1"/>
  <c r="R955" i="3"/>
  <c r="W955" i="3"/>
  <c r="AB955" i="3"/>
  <c r="AH955" i="3"/>
  <c r="AM955" i="3"/>
  <c r="AR955" i="3"/>
  <c r="AX955" i="3"/>
  <c r="BC955" i="3"/>
  <c r="BH955" i="3"/>
  <c r="E956" i="3"/>
  <c r="K956" i="3" s="1"/>
  <c r="F956" i="3"/>
  <c r="G956" i="3"/>
  <c r="H956" i="3"/>
  <c r="I956" i="3"/>
  <c r="L956" i="3" s="1"/>
  <c r="J956" i="3"/>
  <c r="E957" i="3"/>
  <c r="F957" i="3"/>
  <c r="G957" i="3"/>
  <c r="H957" i="3"/>
  <c r="I957" i="3"/>
  <c r="J957" i="3"/>
  <c r="K957" i="3"/>
  <c r="O957" i="3" s="1"/>
  <c r="L957" i="3"/>
  <c r="P957" i="3" s="1"/>
  <c r="N957" i="3"/>
  <c r="R957" i="3"/>
  <c r="S957" i="3"/>
  <c r="W957" i="3"/>
  <c r="X957" i="3"/>
  <c r="AB957" i="3"/>
  <c r="AD957" i="3"/>
  <c r="AH957" i="3"/>
  <c r="AI957" i="3"/>
  <c r="AM957" i="3"/>
  <c r="AN957" i="3"/>
  <c r="AR957" i="3"/>
  <c r="AT957" i="3"/>
  <c r="AX957" i="3"/>
  <c r="AY957" i="3"/>
  <c r="BC957" i="3"/>
  <c r="BD957" i="3"/>
  <c r="BH957" i="3"/>
  <c r="E958" i="3"/>
  <c r="K958" i="3" s="1"/>
  <c r="F958" i="3"/>
  <c r="G958" i="3"/>
  <c r="H958" i="3"/>
  <c r="I958" i="3"/>
  <c r="L958" i="3" s="1"/>
  <c r="J958" i="3"/>
  <c r="E959" i="3"/>
  <c r="F959" i="3"/>
  <c r="G959" i="3"/>
  <c r="H959" i="3"/>
  <c r="I959" i="3"/>
  <c r="J959" i="3"/>
  <c r="K959" i="3"/>
  <c r="O959" i="3" s="1"/>
  <c r="L959" i="3"/>
  <c r="P959" i="3" s="1"/>
  <c r="N959" i="3"/>
  <c r="R959" i="3"/>
  <c r="S959" i="3"/>
  <c r="V959" i="3"/>
  <c r="W959" i="3"/>
  <c r="Z959" i="3"/>
  <c r="AA959" i="3"/>
  <c r="AD959" i="3"/>
  <c r="AE959" i="3"/>
  <c r="AH959" i="3"/>
  <c r="AI959" i="3"/>
  <c r="AL959" i="3"/>
  <c r="AM959" i="3"/>
  <c r="AP959" i="3"/>
  <c r="AQ959" i="3"/>
  <c r="AT959" i="3"/>
  <c r="AU959" i="3"/>
  <c r="AX959" i="3"/>
  <c r="AY959" i="3"/>
  <c r="BB959" i="3"/>
  <c r="BC959" i="3"/>
  <c r="BF959" i="3"/>
  <c r="BG959" i="3"/>
  <c r="E960" i="3"/>
  <c r="K960" i="3" s="1"/>
  <c r="F960" i="3"/>
  <c r="G960" i="3"/>
  <c r="H960" i="3"/>
  <c r="I960" i="3"/>
  <c r="L960" i="3" s="1"/>
  <c r="J960" i="3"/>
  <c r="E961" i="3"/>
  <c r="F961" i="3"/>
  <c r="G961" i="3"/>
  <c r="H961" i="3"/>
  <c r="I961" i="3"/>
  <c r="L961" i="3" s="1"/>
  <c r="J961" i="3"/>
  <c r="K961" i="3"/>
  <c r="AA961" i="3"/>
  <c r="AQ961" i="3"/>
  <c r="BG961" i="3"/>
  <c r="E962" i="3"/>
  <c r="K962" i="3" s="1"/>
  <c r="F962" i="3"/>
  <c r="G962" i="3"/>
  <c r="H962" i="3"/>
  <c r="I962" i="3"/>
  <c r="L962" i="3" s="1"/>
  <c r="J962" i="3"/>
  <c r="M962" i="3"/>
  <c r="U962" i="3"/>
  <c r="Y962" i="3"/>
  <c r="AC962" i="3"/>
  <c r="AK962" i="3"/>
  <c r="AO962" i="3"/>
  <c r="AS962" i="3"/>
  <c r="BA962" i="3"/>
  <c r="BE962" i="3"/>
  <c r="BI962" i="3"/>
  <c r="E963" i="3"/>
  <c r="F963" i="3"/>
  <c r="G963" i="3"/>
  <c r="H963" i="3"/>
  <c r="I963" i="3"/>
  <c r="L963" i="3" s="1"/>
  <c r="J963" i="3"/>
  <c r="K963" i="3"/>
  <c r="AA963" i="3"/>
  <c r="AQ963" i="3"/>
  <c r="BG963" i="3"/>
  <c r="E964" i="3"/>
  <c r="K964" i="3" s="1"/>
  <c r="U964" i="3" s="1"/>
  <c r="F964" i="3"/>
  <c r="G964" i="3"/>
  <c r="H964" i="3"/>
  <c r="I964" i="3"/>
  <c r="L964" i="3" s="1"/>
  <c r="M964" i="3" s="1"/>
  <c r="J964" i="3"/>
  <c r="T964" i="3"/>
  <c r="AB964" i="3"/>
  <c r="AJ964" i="3"/>
  <c r="AR964" i="3"/>
  <c r="AZ964" i="3"/>
  <c r="BH964" i="3"/>
  <c r="E965" i="3"/>
  <c r="F965" i="3"/>
  <c r="G965" i="3"/>
  <c r="H965" i="3"/>
  <c r="I965" i="3"/>
  <c r="L965" i="3" s="1"/>
  <c r="Q965" i="3" s="1"/>
  <c r="J965" i="3"/>
  <c r="K965" i="3"/>
  <c r="N965" i="3"/>
  <c r="S965" i="3"/>
  <c r="BM965" i="3" s="1"/>
  <c r="Y965" i="3"/>
  <c r="AD965" i="3"/>
  <c r="AI965" i="3"/>
  <c r="AO965" i="3"/>
  <c r="AT965" i="3"/>
  <c r="AY965" i="3"/>
  <c r="BE965" i="3"/>
  <c r="BJ965" i="3"/>
  <c r="E966" i="3"/>
  <c r="K966" i="3" s="1"/>
  <c r="F966" i="3"/>
  <c r="G966" i="3"/>
  <c r="H966" i="3"/>
  <c r="I966" i="3"/>
  <c r="L966" i="3" s="1"/>
  <c r="J966" i="3"/>
  <c r="E967" i="3"/>
  <c r="K967" i="3" s="1"/>
  <c r="F967" i="3"/>
  <c r="G967" i="3"/>
  <c r="H967" i="3"/>
  <c r="I967" i="3"/>
  <c r="L967" i="3" s="1"/>
  <c r="Y967" i="3" s="1"/>
  <c r="J967" i="3"/>
  <c r="Q967" i="3"/>
  <c r="U967" i="3"/>
  <c r="AG967" i="3"/>
  <c r="AK967" i="3"/>
  <c r="AW967" i="3"/>
  <c r="BA967" i="3"/>
  <c r="E968" i="3"/>
  <c r="F968" i="3"/>
  <c r="G968" i="3"/>
  <c r="H968" i="3"/>
  <c r="I968" i="3"/>
  <c r="L968" i="3" s="1"/>
  <c r="AA968" i="3" s="1"/>
  <c r="J968" i="3"/>
  <c r="K968" i="3"/>
  <c r="O968" i="3"/>
  <c r="S968" i="3"/>
  <c r="AE968" i="3"/>
  <c r="AI968" i="3"/>
  <c r="AU968" i="3"/>
  <c r="AY968" i="3"/>
  <c r="E969" i="3"/>
  <c r="K969" i="3" s="1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Q970" i="3"/>
  <c r="S970" i="3"/>
  <c r="Y970" i="3"/>
  <c r="AA970" i="3"/>
  <c r="AF970" i="3"/>
  <c r="AG970" i="3"/>
  <c r="AK970" i="3"/>
  <c r="AM970" i="3"/>
  <c r="AQ970" i="3"/>
  <c r="AR970" i="3"/>
  <c r="AV970" i="3"/>
  <c r="AW970" i="3"/>
  <c r="BA970" i="3"/>
  <c r="BC970" i="3"/>
  <c r="BG970" i="3"/>
  <c r="BH970" i="3"/>
  <c r="E971" i="3"/>
  <c r="F971" i="3"/>
  <c r="G971" i="3"/>
  <c r="H971" i="3"/>
  <c r="I971" i="3"/>
  <c r="L971" i="3" s="1"/>
  <c r="J971" i="3"/>
  <c r="K971" i="3"/>
  <c r="Q971" i="3"/>
  <c r="V971" i="3"/>
  <c r="AA971" i="3"/>
  <c r="AG971" i="3"/>
  <c r="AL971" i="3"/>
  <c r="AQ971" i="3"/>
  <c r="AW971" i="3"/>
  <c r="BB971" i="3"/>
  <c r="BG971" i="3"/>
  <c r="E972" i="3"/>
  <c r="F972" i="3"/>
  <c r="G972" i="3"/>
  <c r="H972" i="3"/>
  <c r="I972" i="3"/>
  <c r="L972" i="3" s="1"/>
  <c r="J972" i="3"/>
  <c r="K972" i="3"/>
  <c r="E973" i="3"/>
  <c r="K973" i="3" s="1"/>
  <c r="F973" i="3"/>
  <c r="G973" i="3"/>
  <c r="H973" i="3"/>
  <c r="I973" i="3"/>
  <c r="L973" i="3" s="1"/>
  <c r="J973" i="3"/>
  <c r="E974" i="3"/>
  <c r="K974" i="3" s="1"/>
  <c r="F974" i="3"/>
  <c r="G974" i="3"/>
  <c r="H974" i="3"/>
  <c r="I974" i="3"/>
  <c r="L974" i="3" s="1"/>
  <c r="J974" i="3"/>
  <c r="E975" i="3"/>
  <c r="F975" i="3"/>
  <c r="G975" i="3"/>
  <c r="H975" i="3"/>
  <c r="I975" i="3"/>
  <c r="L975" i="3" s="1"/>
  <c r="J975" i="3"/>
  <c r="K975" i="3"/>
  <c r="N975" i="3" s="1"/>
  <c r="E976" i="3"/>
  <c r="K976" i="3" s="1"/>
  <c r="Y976" i="3" s="1"/>
  <c r="F976" i="3"/>
  <c r="G976" i="3"/>
  <c r="H976" i="3"/>
  <c r="I976" i="3"/>
  <c r="L976" i="3" s="1"/>
  <c r="J976" i="3"/>
  <c r="Q976" i="3"/>
  <c r="U976" i="3"/>
  <c r="AG976" i="3"/>
  <c r="AK976" i="3"/>
  <c r="AW976" i="3"/>
  <c r="BA976" i="3"/>
  <c r="E977" i="3"/>
  <c r="F977" i="3"/>
  <c r="G977" i="3"/>
  <c r="H977" i="3"/>
  <c r="I977" i="3"/>
  <c r="L977" i="3" s="1"/>
  <c r="J977" i="3"/>
  <c r="K977" i="3"/>
  <c r="O977" i="3"/>
  <c r="AA977" i="3"/>
  <c r="AE977" i="3"/>
  <c r="AQ977" i="3"/>
  <c r="AU977" i="3"/>
  <c r="BG977" i="3"/>
  <c r="E978" i="3"/>
  <c r="F978" i="3"/>
  <c r="G978" i="3"/>
  <c r="H978" i="3"/>
  <c r="I978" i="3"/>
  <c r="L978" i="3" s="1"/>
  <c r="J978" i="3"/>
  <c r="K978" i="3"/>
  <c r="M978" i="3"/>
  <c r="S978" i="3"/>
  <c r="U978" i="3"/>
  <c r="AA978" i="3"/>
  <c r="AC978" i="3"/>
  <c r="AI978" i="3"/>
  <c r="AK978" i="3"/>
  <c r="AQ978" i="3"/>
  <c r="AS978" i="3"/>
  <c r="AY978" i="3"/>
  <c r="BA978" i="3"/>
  <c r="BG978" i="3"/>
  <c r="BI978" i="3"/>
  <c r="E979" i="3"/>
  <c r="K979" i="3" s="1"/>
  <c r="F979" i="3"/>
  <c r="G979" i="3"/>
  <c r="H979" i="3"/>
  <c r="I979" i="3"/>
  <c r="L979" i="3" s="1"/>
  <c r="J979" i="3"/>
  <c r="E980" i="3"/>
  <c r="F980" i="3"/>
  <c r="G980" i="3"/>
  <c r="H980" i="3"/>
  <c r="I980" i="3"/>
  <c r="L980" i="3" s="1"/>
  <c r="J980" i="3"/>
  <c r="K980" i="3"/>
  <c r="M980" i="3" s="1"/>
  <c r="S980" i="3"/>
  <c r="AA980" i="3"/>
  <c r="AI980" i="3"/>
  <c r="AQ980" i="3"/>
  <c r="AY980" i="3"/>
  <c r="BG980" i="3"/>
  <c r="E981" i="3"/>
  <c r="K981" i="3" s="1"/>
  <c r="O981" i="3" s="1"/>
  <c r="F981" i="3"/>
  <c r="G981" i="3"/>
  <c r="H981" i="3"/>
  <c r="I981" i="3"/>
  <c r="L981" i="3" s="1"/>
  <c r="AM981" i="3" s="1"/>
  <c r="J981" i="3"/>
  <c r="W981" i="3"/>
  <c r="AE981" i="3"/>
  <c r="BC981" i="3"/>
  <c r="E982" i="3"/>
  <c r="F982" i="3"/>
  <c r="G982" i="3"/>
  <c r="H982" i="3"/>
  <c r="I982" i="3"/>
  <c r="L982" i="3" s="1"/>
  <c r="J982" i="3"/>
  <c r="K982" i="3"/>
  <c r="AF982" i="3"/>
  <c r="AV982" i="3"/>
  <c r="E983" i="3"/>
  <c r="F983" i="3"/>
  <c r="K983" i="3" s="1"/>
  <c r="N983" i="3" s="1"/>
  <c r="BJ983" i="3" s="1"/>
  <c r="G983" i="3"/>
  <c r="H983" i="3"/>
  <c r="I983" i="3"/>
  <c r="J983" i="3"/>
  <c r="L983" i="3" s="1"/>
  <c r="R983" i="3"/>
  <c r="Z983" i="3"/>
  <c r="AH983" i="3"/>
  <c r="AP983" i="3"/>
  <c r="AX983" i="3"/>
  <c r="BF983" i="3"/>
  <c r="E984" i="3"/>
  <c r="K984" i="3" s="1"/>
  <c r="F984" i="3"/>
  <c r="G984" i="3"/>
  <c r="H984" i="3"/>
  <c r="L984" i="3" s="1"/>
  <c r="I984" i="3"/>
  <c r="J984" i="3"/>
  <c r="E985" i="3"/>
  <c r="F985" i="3"/>
  <c r="K985" i="3" s="1"/>
  <c r="N985" i="3" s="1"/>
  <c r="G985" i="3"/>
  <c r="H985" i="3"/>
  <c r="I985" i="3"/>
  <c r="J985" i="3"/>
  <c r="L985" i="3" s="1"/>
  <c r="R985" i="3"/>
  <c r="Z985" i="3"/>
  <c r="AH985" i="3"/>
  <c r="AP985" i="3"/>
  <c r="AV985" i="3"/>
  <c r="AZ985" i="3"/>
  <c r="BD985" i="3"/>
  <c r="BH985" i="3"/>
  <c r="E986" i="3"/>
  <c r="K986" i="3" s="1"/>
  <c r="R986" i="3" s="1"/>
  <c r="F986" i="3"/>
  <c r="G986" i="3"/>
  <c r="H986" i="3"/>
  <c r="I986" i="3"/>
  <c r="J986" i="3"/>
  <c r="L986" i="3"/>
  <c r="P986" i="3" s="1"/>
  <c r="T986" i="3"/>
  <c r="AB986" i="3"/>
  <c r="AJ986" i="3"/>
  <c r="AR986" i="3"/>
  <c r="AZ986" i="3"/>
  <c r="BH986" i="3"/>
  <c r="E987" i="3"/>
  <c r="F987" i="3"/>
  <c r="K987" i="3" s="1"/>
  <c r="N987" i="3" s="1"/>
  <c r="G987" i="3"/>
  <c r="H987" i="3"/>
  <c r="I987" i="3"/>
  <c r="J987" i="3"/>
  <c r="L987" i="3"/>
  <c r="R987" i="3" s="1"/>
  <c r="P987" i="3"/>
  <c r="T987" i="3"/>
  <c r="X987" i="3"/>
  <c r="AB987" i="3"/>
  <c r="AF987" i="3"/>
  <c r="AJ987" i="3"/>
  <c r="AN987" i="3"/>
  <c r="AR987" i="3"/>
  <c r="AV987" i="3"/>
  <c r="AZ987" i="3"/>
  <c r="BD987" i="3"/>
  <c r="BH987" i="3"/>
  <c r="E988" i="3"/>
  <c r="K988" i="3" s="1"/>
  <c r="R988" i="3" s="1"/>
  <c r="F988" i="3"/>
  <c r="G988" i="3"/>
  <c r="H988" i="3"/>
  <c r="I988" i="3"/>
  <c r="J988" i="3"/>
  <c r="L988" i="3"/>
  <c r="T988" i="3"/>
  <c r="AB988" i="3"/>
  <c r="AJ988" i="3"/>
  <c r="AR988" i="3"/>
  <c r="AZ988" i="3"/>
  <c r="BH988" i="3"/>
  <c r="E989" i="3"/>
  <c r="F989" i="3"/>
  <c r="K989" i="3" s="1"/>
  <c r="G989" i="3"/>
  <c r="H989" i="3"/>
  <c r="I989" i="3"/>
  <c r="J989" i="3"/>
  <c r="L989" i="3"/>
  <c r="R989" i="3" s="1"/>
  <c r="AH989" i="3"/>
  <c r="BC989" i="3"/>
  <c r="E990" i="3"/>
  <c r="F990" i="3"/>
  <c r="G990" i="3"/>
  <c r="H990" i="3"/>
  <c r="L990" i="3" s="1"/>
  <c r="I990" i="3"/>
  <c r="J990" i="3"/>
  <c r="E991" i="3"/>
  <c r="F991" i="3"/>
  <c r="K991" i="3" s="1"/>
  <c r="W991" i="3" s="1"/>
  <c r="G991" i="3"/>
  <c r="H991" i="3"/>
  <c r="L991" i="3" s="1"/>
  <c r="I991" i="3"/>
  <c r="J991" i="3"/>
  <c r="E992" i="3"/>
  <c r="K992" i="3" s="1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S993" i="3"/>
  <c r="AA993" i="3"/>
  <c r="AI993" i="3"/>
  <c r="AQ993" i="3"/>
  <c r="AW993" i="3"/>
  <c r="AY993" i="3"/>
  <c r="BE993" i="3"/>
  <c r="BG993" i="3"/>
  <c r="E994" i="3"/>
  <c r="K994" i="3" s="1"/>
  <c r="F994" i="3"/>
  <c r="G994" i="3"/>
  <c r="H994" i="3"/>
  <c r="I994" i="3"/>
  <c r="L994" i="3" s="1"/>
  <c r="J994" i="3"/>
  <c r="E995" i="3"/>
  <c r="F995" i="3"/>
  <c r="G995" i="3"/>
  <c r="H995" i="3"/>
  <c r="I995" i="3"/>
  <c r="L995" i="3" s="1"/>
  <c r="J995" i="3"/>
  <c r="K995" i="3"/>
  <c r="M995" i="3" s="1"/>
  <c r="S995" i="3"/>
  <c r="AA995" i="3"/>
  <c r="AI995" i="3"/>
  <c r="AQ995" i="3"/>
  <c r="AY995" i="3"/>
  <c r="BG995" i="3"/>
  <c r="E996" i="3"/>
  <c r="K996" i="3" s="1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S997" i="3"/>
  <c r="AA997" i="3"/>
  <c r="AI997" i="3"/>
  <c r="AQ997" i="3"/>
  <c r="AY997" i="3"/>
  <c r="BG997" i="3"/>
  <c r="E998" i="3"/>
  <c r="K998" i="3" s="1"/>
  <c r="F998" i="3"/>
  <c r="G998" i="3"/>
  <c r="H998" i="3"/>
  <c r="I998" i="3"/>
  <c r="L998" i="3" s="1"/>
  <c r="J998" i="3"/>
  <c r="E999" i="3"/>
  <c r="F999" i="3"/>
  <c r="G999" i="3"/>
  <c r="H999" i="3"/>
  <c r="I999" i="3"/>
  <c r="L999" i="3" s="1"/>
  <c r="J999" i="3"/>
  <c r="K999" i="3"/>
  <c r="M999" i="3" s="1"/>
  <c r="S999" i="3"/>
  <c r="Y999" i="3"/>
  <c r="AE999" i="3"/>
  <c r="AJ999" i="3"/>
  <c r="AO999" i="3"/>
  <c r="AU999" i="3"/>
  <c r="AZ999" i="3"/>
  <c r="BE999" i="3"/>
  <c r="E1000" i="3"/>
  <c r="K1000" i="3" s="1"/>
  <c r="F1000" i="3"/>
  <c r="G1000" i="3"/>
  <c r="H1000" i="3"/>
  <c r="I1000" i="3"/>
  <c r="J1000" i="3"/>
  <c r="E1001" i="3"/>
  <c r="K1001" i="3" s="1"/>
  <c r="F1001" i="3"/>
  <c r="G1001" i="3"/>
  <c r="H1001" i="3"/>
  <c r="I1001" i="3"/>
  <c r="J1001" i="3"/>
  <c r="L1001" i="3" s="1"/>
  <c r="V1001" i="3" s="1"/>
  <c r="Z1001" i="3"/>
  <c r="AP1001" i="3"/>
  <c r="BF1001" i="3"/>
  <c r="E1002" i="3"/>
  <c r="F1002" i="3"/>
  <c r="K1002" i="3" s="1"/>
  <c r="G1002" i="3"/>
  <c r="H1002" i="3"/>
  <c r="L1002" i="3" s="1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L1004" i="3" s="1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L1006" i="3" s="1"/>
  <c r="I1006" i="3"/>
  <c r="J1006" i="3"/>
  <c r="E1007" i="3"/>
  <c r="F1007" i="3"/>
  <c r="G1007" i="3"/>
  <c r="H1007" i="3"/>
  <c r="L1007" i="3" s="1"/>
  <c r="I1007" i="3"/>
  <c r="J1007" i="3"/>
  <c r="E1008" i="3"/>
  <c r="F1008" i="3"/>
  <c r="K1008" i="3" s="1"/>
  <c r="G1008" i="3"/>
  <c r="H1008" i="3"/>
  <c r="I1008" i="3"/>
  <c r="J1008" i="3"/>
  <c r="L1008" i="3"/>
  <c r="E1009" i="3"/>
  <c r="F1009" i="3"/>
  <c r="K1009" i="3" s="1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I1011" i="3"/>
  <c r="J1011" i="3"/>
  <c r="L1011" i="3"/>
  <c r="E1012" i="3"/>
  <c r="K1012" i="3" s="1"/>
  <c r="F1012" i="3"/>
  <c r="G1012" i="3"/>
  <c r="H1012" i="3"/>
  <c r="I1012" i="3"/>
  <c r="J1012" i="3"/>
  <c r="L1012" i="3" s="1"/>
  <c r="E1013" i="3"/>
  <c r="K1013" i="3" s="1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K1015" i="3" s="1"/>
  <c r="F1015" i="3"/>
  <c r="G1015" i="3"/>
  <c r="H1015" i="3"/>
  <c r="I1015" i="3"/>
  <c r="J1015" i="3"/>
  <c r="L1015" i="3"/>
  <c r="E1016" i="3"/>
  <c r="F1016" i="3"/>
  <c r="K1016" i="3" s="1"/>
  <c r="G1016" i="3"/>
  <c r="H1016" i="3"/>
  <c r="I1016" i="3"/>
  <c r="J1016" i="3"/>
  <c r="L1016" i="3" s="1"/>
  <c r="E1017" i="3"/>
  <c r="K1017" i="3" s="1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K1019" i="3" s="1"/>
  <c r="F1019" i="3"/>
  <c r="G1019" i="3"/>
  <c r="H1019" i="3"/>
  <c r="I1019" i="3"/>
  <c r="J1019" i="3"/>
  <c r="L1019" i="3"/>
  <c r="E1020" i="3"/>
  <c r="F1020" i="3"/>
  <c r="K1020" i="3" s="1"/>
  <c r="G1020" i="3"/>
  <c r="H1020" i="3"/>
  <c r="I1020" i="3"/>
  <c r="J1020" i="3"/>
  <c r="L1020" i="3" s="1"/>
  <c r="E1021" i="3"/>
  <c r="K1021" i="3" s="1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K1023" i="3" s="1"/>
  <c r="F1023" i="3"/>
  <c r="G1023" i="3"/>
  <c r="H1023" i="3"/>
  <c r="I1023" i="3"/>
  <c r="J1023" i="3"/>
  <c r="L1023" i="3"/>
  <c r="E1024" i="3"/>
  <c r="F1024" i="3"/>
  <c r="K1024" i="3" s="1"/>
  <c r="G1024" i="3"/>
  <c r="H1024" i="3"/>
  <c r="I1024" i="3"/>
  <c r="J1024" i="3"/>
  <c r="L1024" i="3" s="1"/>
  <c r="V1024" i="3" s="1"/>
  <c r="N1024" i="3"/>
  <c r="R1024" i="3"/>
  <c r="Z1024" i="3"/>
  <c r="AD1024" i="3"/>
  <c r="AH1024" i="3"/>
  <c r="AP1024" i="3"/>
  <c r="AT1024" i="3"/>
  <c r="AX1024" i="3"/>
  <c r="BF1024" i="3"/>
  <c r="E1025" i="3"/>
  <c r="K1025" i="3" s="1"/>
  <c r="F1025" i="3"/>
  <c r="G1025" i="3"/>
  <c r="H1025" i="3"/>
  <c r="L1025" i="3" s="1"/>
  <c r="I1025" i="3"/>
  <c r="J1025" i="3"/>
  <c r="E1026" i="3"/>
  <c r="F1026" i="3"/>
  <c r="K1026" i="3" s="1"/>
  <c r="G1026" i="3"/>
  <c r="H1026" i="3"/>
  <c r="I1026" i="3"/>
  <c r="J1026" i="3"/>
  <c r="L1026" i="3" s="1"/>
  <c r="N1026" i="3"/>
  <c r="R1026" i="3"/>
  <c r="Z1026" i="3"/>
  <c r="AD1026" i="3"/>
  <c r="AH1026" i="3"/>
  <c r="AP1026" i="3"/>
  <c r="AT1026" i="3"/>
  <c r="AX1026" i="3"/>
  <c r="BF1026" i="3"/>
  <c r="E1027" i="3"/>
  <c r="K1027" i="3" s="1"/>
  <c r="F1027" i="3"/>
  <c r="G1027" i="3"/>
  <c r="H1027" i="3"/>
  <c r="L1027" i="3" s="1"/>
  <c r="I1027" i="3"/>
  <c r="J1027" i="3"/>
  <c r="E1028" i="3"/>
  <c r="F1028" i="3"/>
  <c r="K1028" i="3" s="1"/>
  <c r="G1028" i="3"/>
  <c r="H1028" i="3"/>
  <c r="I1028" i="3"/>
  <c r="J1028" i="3"/>
  <c r="L1028" i="3" s="1"/>
  <c r="R1028" i="3" s="1"/>
  <c r="N1028" i="3"/>
  <c r="Z1028" i="3"/>
  <c r="AD1028" i="3"/>
  <c r="AP1028" i="3"/>
  <c r="AT1028" i="3"/>
  <c r="BF1028" i="3"/>
  <c r="BJ1028" i="3"/>
  <c r="E1029" i="3"/>
  <c r="K1029" i="3" s="1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K1032" i="3" s="1"/>
  <c r="F1032" i="3"/>
  <c r="G1032" i="3"/>
  <c r="H1032" i="3"/>
  <c r="I1032" i="3"/>
  <c r="J1032" i="3"/>
  <c r="L1032" i="3"/>
  <c r="E1033" i="3"/>
  <c r="F1033" i="3"/>
  <c r="K1033" i="3" s="1"/>
  <c r="G1033" i="3"/>
  <c r="H1033" i="3"/>
  <c r="I1033" i="3"/>
  <c r="J1033" i="3"/>
  <c r="L1033" i="3" s="1"/>
  <c r="E1034" i="3"/>
  <c r="K1034" i="3" s="1"/>
  <c r="F1034" i="3"/>
  <c r="G1034" i="3"/>
  <c r="H1034" i="3"/>
  <c r="I1034" i="3"/>
  <c r="J1034" i="3"/>
  <c r="L1034" i="3"/>
  <c r="E1035" i="3"/>
  <c r="F1035" i="3"/>
  <c r="G1035" i="3"/>
  <c r="H1035" i="3"/>
  <c r="I1035" i="3"/>
  <c r="J1035" i="3"/>
  <c r="L1035" i="3" s="1"/>
  <c r="K1035" i="3"/>
  <c r="M1035" i="3" s="1"/>
  <c r="E1036" i="3"/>
  <c r="K1036" i="3" s="1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L1037" i="3" s="1"/>
  <c r="K1037" i="3"/>
  <c r="E1038" i="3"/>
  <c r="K1038" i="3" s="1"/>
  <c r="F1038" i="3"/>
  <c r="G1038" i="3"/>
  <c r="H1038" i="3"/>
  <c r="I1038" i="3"/>
  <c r="L1038" i="3" s="1"/>
  <c r="J1038" i="3"/>
  <c r="E1039" i="3"/>
  <c r="F1039" i="3"/>
  <c r="G1039" i="3"/>
  <c r="H1039" i="3"/>
  <c r="I1039" i="3"/>
  <c r="J1039" i="3"/>
  <c r="L1039" i="3" s="1"/>
  <c r="K1039" i="3"/>
  <c r="M1039" i="3" s="1"/>
  <c r="E1040" i="3"/>
  <c r="K1040" i="3" s="1"/>
  <c r="F1040" i="3"/>
  <c r="G1040" i="3"/>
  <c r="H1040" i="3"/>
  <c r="I1040" i="3"/>
  <c r="L1040" i="3" s="1"/>
  <c r="J1040" i="3"/>
  <c r="E1041" i="3"/>
  <c r="F1041" i="3"/>
  <c r="G1041" i="3"/>
  <c r="H1041" i="3"/>
  <c r="I1041" i="3"/>
  <c r="J1041" i="3"/>
  <c r="L1041" i="3" s="1"/>
  <c r="K1041" i="3"/>
  <c r="M1041" i="3" s="1"/>
  <c r="E1042" i="3"/>
  <c r="K1042" i="3" s="1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L1043" i="3" s="1"/>
  <c r="K1043" i="3"/>
  <c r="M1043" i="3" s="1"/>
  <c r="E1044" i="3"/>
  <c r="K1044" i="3" s="1"/>
  <c r="F1044" i="3"/>
  <c r="G1044" i="3"/>
  <c r="H1044" i="3"/>
  <c r="I1044" i="3"/>
  <c r="L1044" i="3" s="1"/>
  <c r="J1044" i="3"/>
  <c r="E1045" i="3"/>
  <c r="F1045" i="3"/>
  <c r="G1045" i="3"/>
  <c r="H1045" i="3"/>
  <c r="I1045" i="3"/>
  <c r="J1045" i="3"/>
  <c r="L1045" i="3" s="1"/>
  <c r="K1045" i="3"/>
  <c r="E1046" i="3"/>
  <c r="K1046" i="3" s="1"/>
  <c r="F1046" i="3"/>
  <c r="G1046" i="3"/>
  <c r="H1046" i="3"/>
  <c r="I1046" i="3"/>
  <c r="L1046" i="3" s="1"/>
  <c r="J1046" i="3"/>
  <c r="E1047" i="3"/>
  <c r="F1047" i="3"/>
  <c r="K1047" i="3" s="1"/>
  <c r="G1047" i="3"/>
  <c r="H1047" i="3"/>
  <c r="I1047" i="3"/>
  <c r="J1047" i="3"/>
  <c r="L1047" i="3" s="1"/>
  <c r="E1048" i="3"/>
  <c r="K1048" i="3" s="1"/>
  <c r="F1048" i="3"/>
  <c r="G1048" i="3"/>
  <c r="H1048" i="3"/>
  <c r="I1048" i="3"/>
  <c r="J1048" i="3"/>
  <c r="L1048" i="3"/>
  <c r="E1049" i="3"/>
  <c r="F1049" i="3"/>
  <c r="K1049" i="3" s="1"/>
  <c r="G1049" i="3"/>
  <c r="H1049" i="3"/>
  <c r="I1049" i="3"/>
  <c r="J1049" i="3"/>
  <c r="L1049" i="3" s="1"/>
  <c r="N1049" i="3"/>
  <c r="R1049" i="3"/>
  <c r="Z1049" i="3"/>
  <c r="AD1049" i="3"/>
  <c r="AH1049" i="3"/>
  <c r="AP1049" i="3"/>
  <c r="AT1049" i="3"/>
  <c r="AX1049" i="3"/>
  <c r="BF1049" i="3"/>
  <c r="E1050" i="3"/>
  <c r="K1050" i="3" s="1"/>
  <c r="F1050" i="3"/>
  <c r="G1050" i="3"/>
  <c r="H1050" i="3"/>
  <c r="L1050" i="3" s="1"/>
  <c r="I1050" i="3"/>
  <c r="J1050" i="3"/>
  <c r="E1051" i="3"/>
  <c r="F1051" i="3"/>
  <c r="K1051" i="3" s="1"/>
  <c r="G1051" i="3"/>
  <c r="H1051" i="3"/>
  <c r="I1051" i="3"/>
  <c r="J1051" i="3"/>
  <c r="L1051" i="3" s="1"/>
  <c r="E1052" i="3"/>
  <c r="F1052" i="3"/>
  <c r="G1052" i="3"/>
  <c r="H1052" i="3"/>
  <c r="I1052" i="3"/>
  <c r="L1052" i="3" s="1"/>
  <c r="J1052" i="3"/>
  <c r="E1053" i="3"/>
  <c r="K1053" i="3" s="1"/>
  <c r="F1053" i="3"/>
  <c r="G1053" i="3"/>
  <c r="H1053" i="3"/>
  <c r="I1053" i="3"/>
  <c r="L1053" i="3" s="1"/>
  <c r="J1053" i="3"/>
  <c r="E1054" i="3"/>
  <c r="F1054" i="3"/>
  <c r="G1054" i="3"/>
  <c r="H1054" i="3"/>
  <c r="I1054" i="3"/>
  <c r="J1054" i="3"/>
  <c r="K1054" i="3"/>
  <c r="M1054" i="3" s="1"/>
  <c r="L1054" i="3"/>
  <c r="O1054" i="3" s="1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E1055" i="3"/>
  <c r="K1055" i="3" s="1"/>
  <c r="F1055" i="3"/>
  <c r="G1055" i="3"/>
  <c r="H1055" i="3"/>
  <c r="I1055" i="3"/>
  <c r="L1055" i="3" s="1"/>
  <c r="J1055" i="3"/>
  <c r="E1056" i="3"/>
  <c r="F1056" i="3"/>
  <c r="G1056" i="3"/>
  <c r="H1056" i="3"/>
  <c r="I1056" i="3"/>
  <c r="J1056" i="3"/>
  <c r="K1056" i="3"/>
  <c r="M1056" i="3" s="1"/>
  <c r="L1056" i="3"/>
  <c r="O1056" i="3" s="1"/>
  <c r="BL1056" i="3" s="1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E1057" i="3"/>
  <c r="K1057" i="3" s="1"/>
  <c r="F1057" i="3"/>
  <c r="G1057" i="3"/>
  <c r="H1057" i="3"/>
  <c r="I1057" i="3"/>
  <c r="L1057" i="3" s="1"/>
  <c r="J1057" i="3"/>
  <c r="E1058" i="3"/>
  <c r="F1058" i="3"/>
  <c r="G1058" i="3"/>
  <c r="H1058" i="3"/>
  <c r="I1058" i="3"/>
  <c r="J1058" i="3"/>
  <c r="K1058" i="3"/>
  <c r="M1058" i="3" s="1"/>
  <c r="L1058" i="3"/>
  <c r="O1058" i="3" s="1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E1059" i="3"/>
  <c r="K1059" i="3" s="1"/>
  <c r="F1059" i="3"/>
  <c r="G1059" i="3"/>
  <c r="H1059" i="3"/>
  <c r="I1059" i="3"/>
  <c r="L1059" i="3" s="1"/>
  <c r="J1059" i="3"/>
  <c r="E1060" i="3"/>
  <c r="F1060" i="3"/>
  <c r="G1060" i="3"/>
  <c r="H1060" i="3"/>
  <c r="I1060" i="3"/>
  <c r="J1060" i="3"/>
  <c r="K1060" i="3"/>
  <c r="M1060" i="3" s="1"/>
  <c r="L1060" i="3"/>
  <c r="O1060" i="3" s="1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E1061" i="3"/>
  <c r="K1061" i="3" s="1"/>
  <c r="F1061" i="3"/>
  <c r="G1061" i="3"/>
  <c r="H1061" i="3"/>
  <c r="I1061" i="3"/>
  <c r="L1061" i="3" s="1"/>
  <c r="J1061" i="3"/>
  <c r="E1062" i="3"/>
  <c r="F1062" i="3"/>
  <c r="G1062" i="3"/>
  <c r="H1062" i="3"/>
  <c r="I1062" i="3"/>
  <c r="J1062" i="3"/>
  <c r="K1062" i="3"/>
  <c r="M1062" i="3" s="1"/>
  <c r="L1062" i="3"/>
  <c r="O1062" i="3" s="1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E1063" i="3"/>
  <c r="K1063" i="3" s="1"/>
  <c r="F1063" i="3"/>
  <c r="G1063" i="3"/>
  <c r="H1063" i="3"/>
  <c r="I1063" i="3"/>
  <c r="L1063" i="3" s="1"/>
  <c r="J1063" i="3"/>
  <c r="E1064" i="3"/>
  <c r="F1064" i="3"/>
  <c r="G1064" i="3"/>
  <c r="H1064" i="3"/>
  <c r="I1064" i="3"/>
  <c r="J1064" i="3"/>
  <c r="K1064" i="3"/>
  <c r="M1064" i="3" s="1"/>
  <c r="L1064" i="3"/>
  <c r="O1064" i="3" s="1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E1065" i="3"/>
  <c r="K1065" i="3" s="1"/>
  <c r="F1065" i="3"/>
  <c r="G1065" i="3"/>
  <c r="H1065" i="3"/>
  <c r="I1065" i="3"/>
  <c r="L1065" i="3" s="1"/>
  <c r="J1065" i="3"/>
  <c r="E1066" i="3"/>
  <c r="F1066" i="3"/>
  <c r="G1066" i="3"/>
  <c r="H1066" i="3"/>
  <c r="I1066" i="3"/>
  <c r="J1066" i="3"/>
  <c r="K1066" i="3"/>
  <c r="M1066" i="3" s="1"/>
  <c r="L1066" i="3"/>
  <c r="O1066" i="3" s="1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E1067" i="3"/>
  <c r="K1067" i="3" s="1"/>
  <c r="F1067" i="3"/>
  <c r="G1067" i="3"/>
  <c r="H1067" i="3"/>
  <c r="I1067" i="3"/>
  <c r="L1067" i="3" s="1"/>
  <c r="J1067" i="3"/>
  <c r="E1068" i="3"/>
  <c r="F1068" i="3"/>
  <c r="G1068" i="3"/>
  <c r="H1068" i="3"/>
  <c r="I1068" i="3"/>
  <c r="J1068" i="3"/>
  <c r="K1068" i="3"/>
  <c r="M1068" i="3" s="1"/>
  <c r="L1068" i="3"/>
  <c r="O1068" i="3" s="1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E1069" i="3"/>
  <c r="K1069" i="3" s="1"/>
  <c r="F1069" i="3"/>
  <c r="G1069" i="3"/>
  <c r="H1069" i="3"/>
  <c r="I1069" i="3"/>
  <c r="L1069" i="3" s="1"/>
  <c r="J1069" i="3"/>
  <c r="E1070" i="3"/>
  <c r="F1070" i="3"/>
  <c r="G1070" i="3"/>
  <c r="H1070" i="3"/>
  <c r="I1070" i="3"/>
  <c r="J1070" i="3"/>
  <c r="K1070" i="3"/>
  <c r="M1070" i="3" s="1"/>
  <c r="L1070" i="3"/>
  <c r="O1070" i="3" s="1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72" i="3"/>
  <c r="L1072" i="3"/>
  <c r="AB1072" i="3"/>
  <c r="AR1072" i="3"/>
  <c r="BH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K1074" i="3"/>
  <c r="L1074" i="3"/>
  <c r="S1074" i="3" s="1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E1075" i="3"/>
  <c r="K1075" i="3" s="1"/>
  <c r="F1075" i="3"/>
  <c r="G1075" i="3"/>
  <c r="H1075" i="3"/>
  <c r="I1075" i="3"/>
  <c r="L1075" i="3" s="1"/>
  <c r="J1075" i="3"/>
  <c r="E1076" i="3"/>
  <c r="F1076" i="3"/>
  <c r="G1076" i="3"/>
  <c r="H1076" i="3"/>
  <c r="I1076" i="3"/>
  <c r="J1076" i="3"/>
  <c r="L1076" i="3" s="1"/>
  <c r="K1076" i="3"/>
  <c r="N1076" i="3" s="1"/>
  <c r="E1077" i="3"/>
  <c r="F1077" i="3"/>
  <c r="G1077" i="3"/>
  <c r="H1077" i="3"/>
  <c r="I1077" i="3"/>
  <c r="L1077" i="3" s="1"/>
  <c r="J1077" i="3"/>
  <c r="K1077" i="3"/>
  <c r="E1078" i="3"/>
  <c r="F1078" i="3"/>
  <c r="G1078" i="3"/>
  <c r="H1078" i="3"/>
  <c r="I1078" i="3"/>
  <c r="L1078" i="3" s="1"/>
  <c r="J1078" i="3"/>
  <c r="K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G1080" i="3"/>
  <c r="H1080" i="3"/>
  <c r="I1080" i="3"/>
  <c r="L1080" i="3" s="1"/>
  <c r="J1080" i="3"/>
  <c r="K1080" i="3"/>
  <c r="N1080" i="3" s="1"/>
  <c r="E1081" i="3"/>
  <c r="F1081" i="3"/>
  <c r="G1081" i="3"/>
  <c r="H1081" i="3"/>
  <c r="I1081" i="3"/>
  <c r="L1081" i="3" s="1"/>
  <c r="J1081" i="3"/>
  <c r="K1081" i="3"/>
  <c r="E1082" i="3"/>
  <c r="F1082" i="3"/>
  <c r="G1082" i="3"/>
  <c r="H1082" i="3"/>
  <c r="I1082" i="3"/>
  <c r="L1082" i="3" s="1"/>
  <c r="J1082" i="3"/>
  <c r="K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G1084" i="3"/>
  <c r="H1084" i="3"/>
  <c r="I1084" i="3"/>
  <c r="L1084" i="3" s="1"/>
  <c r="J1084" i="3"/>
  <c r="K1084" i="3"/>
  <c r="N1084" i="3" s="1"/>
  <c r="E1085" i="3"/>
  <c r="F1085" i="3"/>
  <c r="G1085" i="3"/>
  <c r="H1085" i="3"/>
  <c r="I1085" i="3"/>
  <c r="L1085" i="3" s="1"/>
  <c r="J1085" i="3"/>
  <c r="K1085" i="3"/>
  <c r="E1086" i="3"/>
  <c r="F1086" i="3"/>
  <c r="G1086" i="3"/>
  <c r="H1086" i="3"/>
  <c r="I1086" i="3"/>
  <c r="L1086" i="3" s="1"/>
  <c r="J1086" i="3"/>
  <c r="K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G1088" i="3"/>
  <c r="H1088" i="3"/>
  <c r="I1088" i="3"/>
  <c r="L1088" i="3" s="1"/>
  <c r="J1088" i="3"/>
  <c r="K1088" i="3"/>
  <c r="N1088" i="3" s="1"/>
  <c r="BJ1088" i="3" s="1"/>
  <c r="E1089" i="3"/>
  <c r="F1089" i="3"/>
  <c r="G1089" i="3"/>
  <c r="H1089" i="3"/>
  <c r="I1089" i="3"/>
  <c r="L1089" i="3" s="1"/>
  <c r="J1089" i="3"/>
  <c r="K1089" i="3"/>
  <c r="E1090" i="3"/>
  <c r="F1090" i="3"/>
  <c r="G1090" i="3"/>
  <c r="H1090" i="3"/>
  <c r="I1090" i="3"/>
  <c r="L1090" i="3" s="1"/>
  <c r="J1090" i="3"/>
  <c r="K1090" i="3"/>
  <c r="E1091" i="3"/>
  <c r="K1091" i="3" s="1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K1093" i="3" s="1"/>
  <c r="F1093" i="3"/>
  <c r="G1093" i="3"/>
  <c r="H1093" i="3"/>
  <c r="I1093" i="3"/>
  <c r="L1093" i="3" s="1"/>
  <c r="J1093" i="3"/>
  <c r="E1094" i="3"/>
  <c r="F1094" i="3"/>
  <c r="G1094" i="3"/>
  <c r="H1094" i="3"/>
  <c r="I1094" i="3"/>
  <c r="L1094" i="3" s="1"/>
  <c r="J1094" i="3"/>
  <c r="K1094" i="3"/>
  <c r="N1094" i="3" s="1"/>
  <c r="BJ1094" i="3" s="1"/>
  <c r="E1095" i="3"/>
  <c r="F1095" i="3"/>
  <c r="G1095" i="3"/>
  <c r="H1095" i="3"/>
  <c r="I1095" i="3"/>
  <c r="L1095" i="3" s="1"/>
  <c r="J1095" i="3"/>
  <c r="K1095" i="3"/>
  <c r="Q1095" i="3"/>
  <c r="AC1095" i="3"/>
  <c r="AK1095" i="3"/>
  <c r="AS1095" i="3"/>
  <c r="AY1095" i="3"/>
  <c r="BA1095" i="3"/>
  <c r="BG1095" i="3"/>
  <c r="BI1095" i="3"/>
  <c r="E1096" i="3"/>
  <c r="K1096" i="3" s="1"/>
  <c r="F1096" i="3"/>
  <c r="G1096" i="3"/>
  <c r="H1096" i="3"/>
  <c r="I1096" i="3"/>
  <c r="L1096" i="3" s="1"/>
  <c r="J1096" i="3"/>
  <c r="E1097" i="3"/>
  <c r="K1097" i="3" s="1"/>
  <c r="F1097" i="3"/>
  <c r="G1097" i="3"/>
  <c r="H1097" i="3"/>
  <c r="I1097" i="3"/>
  <c r="L1097" i="3" s="1"/>
  <c r="J1097" i="3"/>
  <c r="E1098" i="3"/>
  <c r="K1098" i="3" s="1"/>
  <c r="F1098" i="3"/>
  <c r="G1098" i="3"/>
  <c r="H1098" i="3"/>
  <c r="I1098" i="3"/>
  <c r="L1098" i="3" s="1"/>
  <c r="J1098" i="3"/>
  <c r="E1099" i="3"/>
  <c r="F1099" i="3"/>
  <c r="K1099" i="3" s="1"/>
  <c r="G1099" i="3"/>
  <c r="H1099" i="3"/>
  <c r="I1099" i="3"/>
  <c r="J1099" i="3"/>
  <c r="L1099" i="3" s="1"/>
  <c r="E1100" i="3"/>
  <c r="K1100" i="3" s="1"/>
  <c r="F1100" i="3"/>
  <c r="G1100" i="3"/>
  <c r="H1100" i="3"/>
  <c r="I1100" i="3"/>
  <c r="J1100" i="3"/>
  <c r="L1100" i="3"/>
  <c r="E1101" i="3"/>
  <c r="F1101" i="3"/>
  <c r="K1101" i="3" s="1"/>
  <c r="G1101" i="3"/>
  <c r="H1101" i="3"/>
  <c r="I1101" i="3"/>
  <c r="J1101" i="3"/>
  <c r="L1101" i="3" s="1"/>
  <c r="E1102" i="3"/>
  <c r="K1102" i="3" s="1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K1104" i="3" s="1"/>
  <c r="F1104" i="3"/>
  <c r="G1104" i="3"/>
  <c r="H1104" i="3"/>
  <c r="I1104" i="3"/>
  <c r="J1104" i="3"/>
  <c r="L1104" i="3"/>
  <c r="E1105" i="3"/>
  <c r="F1105" i="3"/>
  <c r="K1105" i="3" s="1"/>
  <c r="G1105" i="3"/>
  <c r="H1105" i="3"/>
  <c r="I1105" i="3"/>
  <c r="J1105" i="3"/>
  <c r="L1105" i="3" s="1"/>
  <c r="E1106" i="3"/>
  <c r="K1106" i="3" s="1"/>
  <c r="F1106" i="3"/>
  <c r="G1106" i="3"/>
  <c r="H1106" i="3"/>
  <c r="I1106" i="3"/>
  <c r="J1106" i="3"/>
  <c r="L1106" i="3"/>
  <c r="E1107" i="3"/>
  <c r="F1107" i="3"/>
  <c r="K1107" i="3" s="1"/>
  <c r="G1107" i="3"/>
  <c r="H1107" i="3"/>
  <c r="I1107" i="3"/>
  <c r="J1107" i="3"/>
  <c r="L1107" i="3" s="1"/>
  <c r="E1108" i="3"/>
  <c r="K1108" i="3" s="1"/>
  <c r="F1108" i="3"/>
  <c r="G1108" i="3"/>
  <c r="H1108" i="3"/>
  <c r="I1108" i="3"/>
  <c r="J1108" i="3"/>
  <c r="L1108" i="3"/>
  <c r="E1109" i="3"/>
  <c r="F1109" i="3"/>
  <c r="K1109" i="3" s="1"/>
  <c r="G1109" i="3"/>
  <c r="H1109" i="3"/>
  <c r="I1109" i="3"/>
  <c r="J1109" i="3"/>
  <c r="L1109" i="3" s="1"/>
  <c r="E1110" i="3"/>
  <c r="K1110" i="3" s="1"/>
  <c r="F1110" i="3"/>
  <c r="G1110" i="3"/>
  <c r="H1110" i="3"/>
  <c r="I1110" i="3"/>
  <c r="J1110" i="3"/>
  <c r="L1110" i="3"/>
  <c r="E1111" i="3"/>
  <c r="F1111" i="3"/>
  <c r="K1111" i="3" s="1"/>
  <c r="G1111" i="3"/>
  <c r="H1111" i="3"/>
  <c r="I1111" i="3"/>
  <c r="J1111" i="3"/>
  <c r="L1111" i="3" s="1"/>
  <c r="E1112" i="3"/>
  <c r="K1112" i="3" s="1"/>
  <c r="F1112" i="3"/>
  <c r="G1112" i="3"/>
  <c r="H1112" i="3"/>
  <c r="I1112" i="3"/>
  <c r="J1112" i="3"/>
  <c r="L1112" i="3"/>
  <c r="E1113" i="3"/>
  <c r="F1113" i="3"/>
  <c r="K1113" i="3" s="1"/>
  <c r="G1113" i="3"/>
  <c r="H1113" i="3"/>
  <c r="I1113" i="3"/>
  <c r="J1113" i="3"/>
  <c r="L1113" i="3" s="1"/>
  <c r="E1114" i="3"/>
  <c r="K1114" i="3" s="1"/>
  <c r="F1114" i="3"/>
  <c r="G1114" i="3"/>
  <c r="H1114" i="3"/>
  <c r="I1114" i="3"/>
  <c r="J1114" i="3"/>
  <c r="L1114" i="3"/>
  <c r="E1115" i="3"/>
  <c r="F1115" i="3"/>
  <c r="K1115" i="3" s="1"/>
  <c r="G1115" i="3"/>
  <c r="H1115" i="3"/>
  <c r="I1115" i="3"/>
  <c r="J1115" i="3"/>
  <c r="L1115" i="3" s="1"/>
  <c r="E1116" i="3"/>
  <c r="K1116" i="3" s="1"/>
  <c r="F1116" i="3"/>
  <c r="G1116" i="3"/>
  <c r="H1116" i="3"/>
  <c r="I1116" i="3"/>
  <c r="J1116" i="3"/>
  <c r="L1116" i="3"/>
  <c r="E1117" i="3"/>
  <c r="F1117" i="3"/>
  <c r="K1117" i="3" s="1"/>
  <c r="G1117" i="3"/>
  <c r="H1117" i="3"/>
  <c r="I1117" i="3"/>
  <c r="J1117" i="3"/>
  <c r="L1117" i="3" s="1"/>
  <c r="E1118" i="3"/>
  <c r="K1118" i="3" s="1"/>
  <c r="F1118" i="3"/>
  <c r="G1118" i="3"/>
  <c r="H1118" i="3"/>
  <c r="I1118" i="3"/>
  <c r="J1118" i="3"/>
  <c r="L1118" i="3"/>
  <c r="E1119" i="3"/>
  <c r="F1119" i="3"/>
  <c r="K1119" i="3" s="1"/>
  <c r="G1119" i="3"/>
  <c r="H1119" i="3"/>
  <c r="I1119" i="3"/>
  <c r="J1119" i="3"/>
  <c r="L1119" i="3" s="1"/>
  <c r="E1120" i="3"/>
  <c r="K1120" i="3" s="1"/>
  <c r="F1120" i="3"/>
  <c r="G1120" i="3"/>
  <c r="H1120" i="3"/>
  <c r="I1120" i="3"/>
  <c r="J1120" i="3"/>
  <c r="L1120" i="3"/>
  <c r="E1121" i="3"/>
  <c r="F1121" i="3"/>
  <c r="K1121" i="3" s="1"/>
  <c r="G1121" i="3"/>
  <c r="H1121" i="3"/>
  <c r="I1121" i="3"/>
  <c r="J1121" i="3"/>
  <c r="L1121" i="3" s="1"/>
  <c r="E1122" i="3"/>
  <c r="K1122" i="3" s="1"/>
  <c r="F1122" i="3"/>
  <c r="G1122" i="3"/>
  <c r="H1122" i="3"/>
  <c r="I1122" i="3"/>
  <c r="J1122" i="3"/>
  <c r="L1122" i="3"/>
  <c r="E1123" i="3"/>
  <c r="F1123" i="3"/>
  <c r="K1123" i="3" s="1"/>
  <c r="G1123" i="3"/>
  <c r="H1123" i="3"/>
  <c r="I1123" i="3"/>
  <c r="J1123" i="3"/>
  <c r="L1123" i="3" s="1"/>
  <c r="E1124" i="3"/>
  <c r="K1124" i="3" s="1"/>
  <c r="F1124" i="3"/>
  <c r="G1124" i="3"/>
  <c r="H1124" i="3"/>
  <c r="I1124" i="3"/>
  <c r="J1124" i="3"/>
  <c r="L1124" i="3"/>
  <c r="E1125" i="3"/>
  <c r="F1125" i="3"/>
  <c r="K1125" i="3" s="1"/>
  <c r="G1125" i="3"/>
  <c r="H1125" i="3"/>
  <c r="I1125" i="3"/>
  <c r="J1125" i="3"/>
  <c r="L1125" i="3" s="1"/>
  <c r="E1126" i="3"/>
  <c r="K1126" i="3" s="1"/>
  <c r="F1126" i="3"/>
  <c r="G1126" i="3"/>
  <c r="H1126" i="3"/>
  <c r="I1126" i="3"/>
  <c r="J1126" i="3"/>
  <c r="L1126" i="3"/>
  <c r="E1127" i="3"/>
  <c r="F1127" i="3"/>
  <c r="K1127" i="3" s="1"/>
  <c r="G1127" i="3"/>
  <c r="H1127" i="3"/>
  <c r="I1127" i="3"/>
  <c r="J1127" i="3"/>
  <c r="L1127" i="3" s="1"/>
  <c r="E1128" i="3"/>
  <c r="K1128" i="3" s="1"/>
  <c r="F1128" i="3"/>
  <c r="G1128" i="3"/>
  <c r="H1128" i="3"/>
  <c r="I1128" i="3"/>
  <c r="J1128" i="3"/>
  <c r="L1128" i="3"/>
  <c r="E1129" i="3"/>
  <c r="F1129" i="3"/>
  <c r="K1129" i="3" s="1"/>
  <c r="G1129" i="3"/>
  <c r="H1129" i="3"/>
  <c r="I1129" i="3"/>
  <c r="J1129" i="3"/>
  <c r="L1129" i="3" s="1"/>
  <c r="E1130" i="3"/>
  <c r="K1130" i="3" s="1"/>
  <c r="F1130" i="3"/>
  <c r="G1130" i="3"/>
  <c r="H1130" i="3"/>
  <c r="I1130" i="3"/>
  <c r="J1130" i="3"/>
  <c r="L1130" i="3"/>
  <c r="E1131" i="3"/>
  <c r="F1131" i="3"/>
  <c r="K1131" i="3" s="1"/>
  <c r="G1131" i="3"/>
  <c r="H1131" i="3"/>
  <c r="I1131" i="3"/>
  <c r="J1131" i="3"/>
  <c r="L1131" i="3" s="1"/>
  <c r="E1132" i="3"/>
  <c r="K1132" i="3" s="1"/>
  <c r="F1132" i="3"/>
  <c r="G1132" i="3"/>
  <c r="H1132" i="3"/>
  <c r="I1132" i="3"/>
  <c r="J1132" i="3"/>
  <c r="L1132" i="3"/>
  <c r="E1133" i="3"/>
  <c r="F1133" i="3"/>
  <c r="K1133" i="3" s="1"/>
  <c r="G1133" i="3"/>
  <c r="H1133" i="3"/>
  <c r="I1133" i="3"/>
  <c r="J1133" i="3"/>
  <c r="L1133" i="3" s="1"/>
  <c r="V1133" i="3" s="1"/>
  <c r="N1133" i="3"/>
  <c r="Z1133" i="3"/>
  <c r="AD1133" i="3"/>
  <c r="AL1133" i="3"/>
  <c r="AP1133" i="3"/>
  <c r="AT1133" i="3"/>
  <c r="BB1133" i="3"/>
  <c r="BF1133" i="3"/>
  <c r="E1134" i="3"/>
  <c r="K1134" i="3" s="1"/>
  <c r="F1134" i="3"/>
  <c r="G1134" i="3"/>
  <c r="H1134" i="3"/>
  <c r="I1134" i="3"/>
  <c r="J1134" i="3"/>
  <c r="L1134" i="3"/>
  <c r="P1134" i="3" s="1"/>
  <c r="X1134" i="3"/>
  <c r="AB1134" i="3"/>
  <c r="AN1134" i="3"/>
  <c r="AR1134" i="3"/>
  <c r="BD1134" i="3"/>
  <c r="BH1134" i="3"/>
  <c r="E1135" i="3"/>
  <c r="F1135" i="3"/>
  <c r="K1135" i="3" s="1"/>
  <c r="N1135" i="3" s="1"/>
  <c r="BJ1135" i="3" s="1"/>
  <c r="G1135" i="3"/>
  <c r="H1135" i="3"/>
  <c r="I1135" i="3"/>
  <c r="J1135" i="3"/>
  <c r="L1135" i="3" s="1"/>
  <c r="Z1135" i="3"/>
  <c r="AP1135" i="3"/>
  <c r="BF1135" i="3"/>
  <c r="E1136" i="3"/>
  <c r="K1136" i="3" s="1"/>
  <c r="F1136" i="3"/>
  <c r="G1136" i="3"/>
  <c r="H1136" i="3"/>
  <c r="I1136" i="3"/>
  <c r="J1136" i="3"/>
  <c r="L1136" i="3"/>
  <c r="P1136" i="3" s="1"/>
  <c r="X1136" i="3"/>
  <c r="AB1136" i="3"/>
  <c r="AN1136" i="3"/>
  <c r="AR1136" i="3"/>
  <c r="BD1136" i="3"/>
  <c r="BH1136" i="3"/>
  <c r="E1137" i="3"/>
  <c r="F1137" i="3"/>
  <c r="K1137" i="3" s="1"/>
  <c r="N1137" i="3" s="1"/>
  <c r="G1137" i="3"/>
  <c r="H1137" i="3"/>
  <c r="I1137" i="3"/>
  <c r="J1137" i="3"/>
  <c r="L1137" i="3" s="1"/>
  <c r="Z1137" i="3"/>
  <c r="AP1137" i="3"/>
  <c r="BF1137" i="3"/>
  <c r="E1138" i="3"/>
  <c r="K1138" i="3" s="1"/>
  <c r="AB1138" i="3" s="1"/>
  <c r="F1138" i="3"/>
  <c r="G1138" i="3"/>
  <c r="H1138" i="3"/>
  <c r="I1138" i="3"/>
  <c r="J1138" i="3"/>
  <c r="L1138" i="3"/>
  <c r="T1138" i="3"/>
  <c r="X1138" i="3"/>
  <c r="AJ1138" i="3"/>
  <c r="AN1138" i="3"/>
  <c r="AZ1138" i="3"/>
  <c r="BD1138" i="3"/>
  <c r="E1139" i="3"/>
  <c r="F1139" i="3"/>
  <c r="K1139" i="3" s="1"/>
  <c r="N1139" i="3" s="1"/>
  <c r="G1139" i="3"/>
  <c r="H1139" i="3"/>
  <c r="I1139" i="3"/>
  <c r="J1139" i="3"/>
  <c r="L1139" i="3" s="1"/>
  <c r="Z1139" i="3"/>
  <c r="AP1139" i="3"/>
  <c r="BF1139" i="3"/>
  <c r="E1140" i="3"/>
  <c r="K1140" i="3" s="1"/>
  <c r="T1140" i="3" s="1"/>
  <c r="F1140" i="3"/>
  <c r="G1140" i="3"/>
  <c r="H1140" i="3"/>
  <c r="L1140" i="3" s="1"/>
  <c r="I1140" i="3"/>
  <c r="J1140" i="3"/>
  <c r="E1141" i="3"/>
  <c r="F1141" i="3"/>
  <c r="K1141" i="3" s="1"/>
  <c r="G1141" i="3"/>
  <c r="H1141" i="3"/>
  <c r="I1141" i="3"/>
  <c r="J1141" i="3"/>
  <c r="L1141" i="3"/>
  <c r="E1142" i="3"/>
  <c r="F1142" i="3"/>
  <c r="G1142" i="3"/>
  <c r="H1142" i="3"/>
  <c r="L1142" i="3" s="1"/>
  <c r="I1142" i="3"/>
  <c r="J1142" i="3"/>
  <c r="E1143" i="3"/>
  <c r="F1143" i="3"/>
  <c r="K1143" i="3" s="1"/>
  <c r="G1143" i="3"/>
  <c r="H1143" i="3"/>
  <c r="I1143" i="3"/>
  <c r="J1143" i="3"/>
  <c r="L1143" i="3"/>
  <c r="E1144" i="3"/>
  <c r="F1144" i="3"/>
  <c r="G1144" i="3"/>
  <c r="H1144" i="3"/>
  <c r="L1144" i="3" s="1"/>
  <c r="I1144" i="3"/>
  <c r="J1144" i="3"/>
  <c r="E1145" i="3"/>
  <c r="K1145" i="3" s="1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K1147" i="3" s="1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K1149" i="3" s="1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K1151" i="3" s="1"/>
  <c r="F1151" i="3"/>
  <c r="G1151" i="3"/>
  <c r="H1151" i="3"/>
  <c r="I1151" i="3"/>
  <c r="L1151" i="3" s="1"/>
  <c r="J1151" i="3"/>
  <c r="E1152" i="3"/>
  <c r="F1152" i="3"/>
  <c r="G1152" i="3"/>
  <c r="K1152" i="3" s="1"/>
  <c r="H1152" i="3"/>
  <c r="I1152" i="3"/>
  <c r="L1152" i="3" s="1"/>
  <c r="J1152" i="3"/>
  <c r="O1150" i="3" l="1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BJ1139" i="3" s="1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BJ1137" i="3" s="1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BJ1084" i="3" s="1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BJ1080" i="3" s="1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BJ1076" i="3" s="1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BM1074" i="3" s="1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K1068" i="3" s="1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K1062" i="3" s="1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BL1068" i="3" s="1"/>
  <c r="N1068" i="3"/>
  <c r="BN1068" i="3" s="1"/>
  <c r="BF1066" i="3"/>
  <c r="BB1066" i="3"/>
  <c r="AX1066" i="3"/>
  <c r="AT1066" i="3"/>
  <c r="AP1066" i="3"/>
  <c r="AL1066" i="3"/>
  <c r="AH1066" i="3"/>
  <c r="AD1066" i="3"/>
  <c r="Z1066" i="3"/>
  <c r="V1066" i="3"/>
  <c r="R1066" i="3"/>
  <c r="BL1066" i="3" s="1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BL1064" i="3" s="1"/>
  <c r="N1064" i="3"/>
  <c r="BN1064" i="3" s="1"/>
  <c r="BF1062" i="3"/>
  <c r="BB1062" i="3"/>
  <c r="AX1062" i="3"/>
  <c r="AT1062" i="3"/>
  <c r="AP1062" i="3"/>
  <c r="AL1062" i="3"/>
  <c r="AH1062" i="3"/>
  <c r="AD1062" i="3"/>
  <c r="Z1062" i="3"/>
  <c r="V1062" i="3"/>
  <c r="R1062" i="3"/>
  <c r="BL1062" i="3" s="1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BL1060" i="3" s="1"/>
  <c r="N1060" i="3"/>
  <c r="BF1058" i="3"/>
  <c r="BB1058" i="3"/>
  <c r="AX1058" i="3"/>
  <c r="AT1058" i="3"/>
  <c r="AP1058" i="3"/>
  <c r="AL1058" i="3"/>
  <c r="AH1058" i="3"/>
  <c r="AD1058" i="3"/>
  <c r="Z1058" i="3"/>
  <c r="V1058" i="3"/>
  <c r="BK1058" i="3" s="1"/>
  <c r="R1058" i="3"/>
  <c r="BL1058" i="3" s="1"/>
  <c r="N1058" i="3"/>
  <c r="BN1058" i="3" s="1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BL1054" i="3" s="1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K1043" i="3" s="1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K1041" i="3" s="1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K1039" i="3" s="1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BJ1006" i="3" s="1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BJ1001" i="3" s="1"/>
  <c r="X1000" i="3"/>
  <c r="AB1000" i="3"/>
  <c r="AN1000" i="3"/>
  <c r="AR1000" i="3"/>
  <c r="BD1000" i="3"/>
  <c r="BH1000" i="3"/>
  <c r="Z1000" i="3"/>
  <c r="AE1000" i="3"/>
  <c r="AU1000" i="3"/>
  <c r="BA1000" i="3"/>
  <c r="V1000" i="3"/>
  <c r="AA1000" i="3"/>
  <c r="AQ1000" i="3"/>
  <c r="AW1000" i="3"/>
  <c r="M1000" i="3"/>
  <c r="R1000" i="3"/>
  <c r="AH1000" i="3"/>
  <c r="AM1000" i="3"/>
  <c r="BC1000" i="3"/>
  <c r="BI1000" i="3"/>
  <c r="Y1000" i="3"/>
  <c r="AD1000" i="3"/>
  <c r="AT1000" i="3"/>
  <c r="AY1000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BK999" i="3" s="1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BM999" i="3" s="1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BK997" i="3" s="1"/>
  <c r="T997" i="3"/>
  <c r="BM997" i="3" s="1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BK995" i="3" s="1"/>
  <c r="T995" i="3"/>
  <c r="BM995" i="3" s="1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BK993" i="3" s="1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BJ985" i="3" s="1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BJ987" i="3" s="1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BL981" i="3" s="1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BK980" i="3" s="1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BK978" i="3" s="1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BL977" i="3" s="1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BM980" i="3" s="1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BL973" i="3" s="1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BM978" i="3" s="1"/>
  <c r="O978" i="3"/>
  <c r="AY977" i="3"/>
  <c r="AI977" i="3"/>
  <c r="S977" i="3"/>
  <c r="BM977" i="3" s="1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BJ975" i="3" s="1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BL968" i="3" s="1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BM968" i="3" s="1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N964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BM970" i="3" s="1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BN962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R964" i="3"/>
  <c r="V964" i="3"/>
  <c r="BK964" i="3" s="1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BK962" i="3" s="1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M959" i="3" s="1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M957" i="3" s="1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BJ957" i="3" s="1"/>
  <c r="U957" i="3"/>
  <c r="BL957" i="3" s="1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M954" i="3" s="1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J894" i="3"/>
  <c r="K894" i="3"/>
  <c r="L894" i="3"/>
  <c r="AR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AB896" i="3" s="1"/>
  <c r="L896" i="3"/>
  <c r="S896" i="3"/>
  <c r="AA896" i="3"/>
  <c r="AI896" i="3"/>
  <c r="AQ896" i="3"/>
  <c r="AY896" i="3"/>
  <c r="BG896" i="3"/>
  <c r="E897" i="3"/>
  <c r="K897" i="3" s="1"/>
  <c r="AO897" i="3" s="1"/>
  <c r="F897" i="3"/>
  <c r="G897" i="3"/>
  <c r="H897" i="3"/>
  <c r="I897" i="3"/>
  <c r="L897" i="3" s="1"/>
  <c r="J897" i="3"/>
  <c r="AG897" i="3"/>
  <c r="E898" i="3"/>
  <c r="F898" i="3"/>
  <c r="G898" i="3"/>
  <c r="H898" i="3"/>
  <c r="I898" i="3"/>
  <c r="J898" i="3"/>
  <c r="K898" i="3"/>
  <c r="P898" i="3" s="1"/>
  <c r="L898" i="3"/>
  <c r="AA898" i="3"/>
  <c r="AF898" i="3"/>
  <c r="AV898" i="3"/>
  <c r="BA898" i="3"/>
  <c r="E899" i="3"/>
  <c r="F899" i="3"/>
  <c r="G899" i="3"/>
  <c r="H899" i="3"/>
  <c r="I899" i="3"/>
  <c r="J899" i="3"/>
  <c r="K899" i="3"/>
  <c r="E900" i="3"/>
  <c r="F900" i="3"/>
  <c r="G900" i="3"/>
  <c r="H900" i="3"/>
  <c r="I900" i="3"/>
  <c r="J900" i="3"/>
  <c r="K900" i="3"/>
  <c r="T900" i="3" s="1"/>
  <c r="L900" i="3"/>
  <c r="P900" i="3"/>
  <c r="X900" i="3"/>
  <c r="AB900" i="3"/>
  <c r="AF900" i="3"/>
  <c r="AN900" i="3"/>
  <c r="AR900" i="3"/>
  <c r="AV900" i="3"/>
  <c r="BD900" i="3"/>
  <c r="BH900" i="3"/>
  <c r="E901" i="3"/>
  <c r="F901" i="3"/>
  <c r="G901" i="3"/>
  <c r="H901" i="3"/>
  <c r="I901" i="3"/>
  <c r="J901" i="3"/>
  <c r="L901" i="3" s="1"/>
  <c r="K901" i="3"/>
  <c r="O901" i="3" s="1"/>
  <c r="AQ901" i="3"/>
  <c r="E902" i="3"/>
  <c r="K902" i="3" s="1"/>
  <c r="F902" i="3"/>
  <c r="G902" i="3"/>
  <c r="H902" i="3"/>
  <c r="I902" i="3"/>
  <c r="J902" i="3"/>
  <c r="L902" i="3"/>
  <c r="P902" i="3" s="1"/>
  <c r="AB902" i="3"/>
  <c r="AR902" i="3"/>
  <c r="BB902" i="3"/>
  <c r="E903" i="3"/>
  <c r="F903" i="3"/>
  <c r="G903" i="3"/>
  <c r="H903" i="3"/>
  <c r="I903" i="3"/>
  <c r="L903" i="3" s="1"/>
  <c r="W903" i="3" s="1"/>
  <c r="J903" i="3"/>
  <c r="K903" i="3"/>
  <c r="M903" i="3"/>
  <c r="O903" i="3"/>
  <c r="U903" i="3"/>
  <c r="AC903" i="3"/>
  <c r="AE903" i="3"/>
  <c r="AK903" i="3"/>
  <c r="AS903" i="3"/>
  <c r="AU903" i="3"/>
  <c r="BA903" i="3"/>
  <c r="BI903" i="3"/>
  <c r="E904" i="3"/>
  <c r="F904" i="3"/>
  <c r="G904" i="3"/>
  <c r="H904" i="3"/>
  <c r="I904" i="3"/>
  <c r="L904" i="3" s="1"/>
  <c r="J904" i="3"/>
  <c r="K904" i="3"/>
  <c r="Q904" i="3" s="1"/>
  <c r="S904" i="3"/>
  <c r="AA904" i="3"/>
  <c r="AI904" i="3"/>
  <c r="AQ904" i="3"/>
  <c r="AY904" i="3"/>
  <c r="BG904" i="3"/>
  <c r="E905" i="3"/>
  <c r="K905" i="3" s="1"/>
  <c r="W905" i="3" s="1"/>
  <c r="F905" i="3"/>
  <c r="G905" i="3"/>
  <c r="H905" i="3"/>
  <c r="I905" i="3"/>
  <c r="L905" i="3" s="1"/>
  <c r="J905" i="3"/>
  <c r="U905" i="3"/>
  <c r="AK905" i="3"/>
  <c r="BA905" i="3"/>
  <c r="E906" i="3"/>
  <c r="F906" i="3"/>
  <c r="G906" i="3"/>
  <c r="H906" i="3"/>
  <c r="I906" i="3"/>
  <c r="L906" i="3" s="1"/>
  <c r="S906" i="3" s="1"/>
  <c r="J906" i="3"/>
  <c r="K906" i="3"/>
  <c r="N906" i="3" s="1"/>
  <c r="O906" i="3"/>
  <c r="V906" i="3"/>
  <c r="AB906" i="3"/>
  <c r="AG906" i="3"/>
  <c r="AL906" i="3"/>
  <c r="AR906" i="3"/>
  <c r="AW906" i="3"/>
  <c r="BB906" i="3"/>
  <c r="BH906" i="3"/>
  <c r="E907" i="3"/>
  <c r="F907" i="3"/>
  <c r="G907" i="3"/>
  <c r="H907" i="3"/>
  <c r="I907" i="3"/>
  <c r="J907" i="3"/>
  <c r="L907" i="3" s="1"/>
  <c r="K907" i="3"/>
  <c r="E908" i="3"/>
  <c r="K908" i="3" s="1"/>
  <c r="P908" i="3" s="1"/>
  <c r="F908" i="3"/>
  <c r="G908" i="3"/>
  <c r="H908" i="3"/>
  <c r="I908" i="3"/>
  <c r="J908" i="3"/>
  <c r="L908" i="3"/>
  <c r="N908" i="3" s="1"/>
  <c r="Q908" i="3"/>
  <c r="V908" i="3"/>
  <c r="AB908" i="3"/>
  <c r="AG908" i="3"/>
  <c r="AL908" i="3"/>
  <c r="AR908" i="3"/>
  <c r="AW908" i="3"/>
  <c r="BB908" i="3"/>
  <c r="BH908" i="3"/>
  <c r="E909" i="3"/>
  <c r="F909" i="3"/>
  <c r="G909" i="3"/>
  <c r="H909" i="3"/>
  <c r="I909" i="3"/>
  <c r="J909" i="3"/>
  <c r="L909" i="3" s="1"/>
  <c r="K909" i="3"/>
  <c r="R909" i="3" s="1"/>
  <c r="E910" i="3"/>
  <c r="F910" i="3"/>
  <c r="K910" i="3" s="1"/>
  <c r="G910" i="3"/>
  <c r="H910" i="3"/>
  <c r="I910" i="3"/>
  <c r="L910" i="3" s="1"/>
  <c r="J910" i="3"/>
  <c r="E911" i="3"/>
  <c r="F911" i="3"/>
  <c r="G911" i="3"/>
  <c r="H911" i="3"/>
  <c r="I911" i="3"/>
  <c r="J911" i="3"/>
  <c r="K911" i="3"/>
  <c r="M911" i="3" s="1"/>
  <c r="L911" i="3"/>
  <c r="N911" i="3" s="1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E912" i="3"/>
  <c r="K912" i="3" s="1"/>
  <c r="F912" i="3"/>
  <c r="G912" i="3"/>
  <c r="H912" i="3"/>
  <c r="I912" i="3"/>
  <c r="L912" i="3" s="1"/>
  <c r="J912" i="3"/>
  <c r="E913" i="3"/>
  <c r="F913" i="3"/>
  <c r="G913" i="3"/>
  <c r="H913" i="3"/>
  <c r="I913" i="3"/>
  <c r="J913" i="3"/>
  <c r="K913" i="3"/>
  <c r="M913" i="3" s="1"/>
  <c r="L913" i="3"/>
  <c r="N913" i="3" s="1"/>
  <c r="P913" i="3"/>
  <c r="T913" i="3"/>
  <c r="X913" i="3"/>
  <c r="AB913" i="3"/>
  <c r="AF913" i="3"/>
  <c r="AJ913" i="3"/>
  <c r="AN913" i="3"/>
  <c r="AR913" i="3"/>
  <c r="AV913" i="3"/>
  <c r="AZ913" i="3"/>
  <c r="BD913" i="3"/>
  <c r="BH913" i="3"/>
  <c r="E914" i="3"/>
  <c r="F914" i="3"/>
  <c r="K914" i="3" s="1"/>
  <c r="G914" i="3"/>
  <c r="H914" i="3"/>
  <c r="I914" i="3"/>
  <c r="L914" i="3" s="1"/>
  <c r="J914" i="3"/>
  <c r="E915" i="3"/>
  <c r="F915" i="3"/>
  <c r="G915" i="3"/>
  <c r="H915" i="3"/>
  <c r="I915" i="3"/>
  <c r="J915" i="3"/>
  <c r="K915" i="3"/>
  <c r="L915" i="3"/>
  <c r="P915" i="3" s="1"/>
  <c r="T915" i="3"/>
  <c r="AB915" i="3"/>
  <c r="AJ915" i="3"/>
  <c r="AR915" i="3"/>
  <c r="AZ915" i="3"/>
  <c r="BH915" i="3"/>
  <c r="E916" i="3"/>
  <c r="K916" i="3" s="1"/>
  <c r="F916" i="3"/>
  <c r="G916" i="3"/>
  <c r="H916" i="3"/>
  <c r="I916" i="3"/>
  <c r="J916" i="3"/>
  <c r="E917" i="3"/>
  <c r="F917" i="3"/>
  <c r="G917" i="3"/>
  <c r="H917" i="3"/>
  <c r="I917" i="3"/>
  <c r="J917" i="3"/>
  <c r="K917" i="3"/>
  <c r="L917" i="3"/>
  <c r="N917" i="3"/>
  <c r="O917" i="3"/>
  <c r="BL917" i="3" s="1"/>
  <c r="P917" i="3"/>
  <c r="R917" i="3"/>
  <c r="S917" i="3"/>
  <c r="T917" i="3"/>
  <c r="V917" i="3"/>
  <c r="W917" i="3"/>
  <c r="X917" i="3"/>
  <c r="Z917" i="3"/>
  <c r="AA917" i="3"/>
  <c r="AB917" i="3"/>
  <c r="AD917" i="3"/>
  <c r="AE917" i="3"/>
  <c r="AF917" i="3"/>
  <c r="AH917" i="3"/>
  <c r="AI917" i="3"/>
  <c r="AJ917" i="3"/>
  <c r="AL917" i="3"/>
  <c r="AM917" i="3"/>
  <c r="AN917" i="3"/>
  <c r="AP917" i="3"/>
  <c r="AQ917" i="3"/>
  <c r="AR917" i="3"/>
  <c r="AT917" i="3"/>
  <c r="AU917" i="3"/>
  <c r="AV917" i="3"/>
  <c r="AX917" i="3"/>
  <c r="AY917" i="3"/>
  <c r="AZ917" i="3"/>
  <c r="BB917" i="3"/>
  <c r="BC917" i="3"/>
  <c r="BD917" i="3"/>
  <c r="BF917" i="3"/>
  <c r="BG917" i="3"/>
  <c r="BH917" i="3"/>
  <c r="BI917" i="3"/>
  <c r="BJ917" i="3"/>
  <c r="BM917" i="3"/>
  <c r="E918" i="3"/>
  <c r="K918" i="3" s="1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J920" i="3"/>
  <c r="K920" i="3"/>
  <c r="L920" i="3"/>
  <c r="M920" i="3" s="1"/>
  <c r="P920" i="3"/>
  <c r="T920" i="3"/>
  <c r="X920" i="3"/>
  <c r="AB920" i="3"/>
  <c r="AF920" i="3"/>
  <c r="AJ920" i="3"/>
  <c r="AN920" i="3"/>
  <c r="AR920" i="3"/>
  <c r="AV920" i="3"/>
  <c r="AZ920" i="3"/>
  <c r="BD920" i="3"/>
  <c r="BH920" i="3"/>
  <c r="E921" i="3"/>
  <c r="F921" i="3"/>
  <c r="K921" i="3" s="1"/>
  <c r="G921" i="3"/>
  <c r="H921" i="3"/>
  <c r="I921" i="3"/>
  <c r="L921" i="3" s="1"/>
  <c r="J921" i="3"/>
  <c r="E922" i="3"/>
  <c r="F922" i="3"/>
  <c r="G922" i="3"/>
  <c r="H922" i="3"/>
  <c r="I922" i="3"/>
  <c r="J922" i="3"/>
  <c r="K922" i="3"/>
  <c r="L922" i="3"/>
  <c r="M922" i="3" s="1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E923" i="3"/>
  <c r="F923" i="3"/>
  <c r="K923" i="3" s="1"/>
  <c r="G923" i="3"/>
  <c r="H923" i="3"/>
  <c r="I923" i="3"/>
  <c r="L923" i="3" s="1"/>
  <c r="J923" i="3"/>
  <c r="E924" i="3"/>
  <c r="K924" i="3" s="1"/>
  <c r="X924" i="3" s="1"/>
  <c r="F924" i="3"/>
  <c r="G924" i="3"/>
  <c r="H924" i="3"/>
  <c r="I924" i="3"/>
  <c r="J924" i="3"/>
  <c r="L924" i="3"/>
  <c r="T924" i="3"/>
  <c r="AJ924" i="3"/>
  <c r="AR924" i="3"/>
  <c r="AZ924" i="3"/>
  <c r="BH924" i="3"/>
  <c r="E925" i="3"/>
  <c r="F925" i="3"/>
  <c r="K925" i="3" s="1"/>
  <c r="R925" i="3" s="1"/>
  <c r="G925" i="3"/>
  <c r="H925" i="3"/>
  <c r="I925" i="3"/>
  <c r="J925" i="3"/>
  <c r="L925" i="3" s="1"/>
  <c r="V925" i="3" s="1"/>
  <c r="Z925" i="3"/>
  <c r="AP925" i="3"/>
  <c r="BF925" i="3"/>
  <c r="E926" i="3"/>
  <c r="F926" i="3"/>
  <c r="K926" i="3" s="1"/>
  <c r="AB926" i="3" s="1"/>
  <c r="G926" i="3"/>
  <c r="H926" i="3"/>
  <c r="I926" i="3"/>
  <c r="J926" i="3"/>
  <c r="L926" i="3"/>
  <c r="X926" i="3"/>
  <c r="AN926" i="3"/>
  <c r="BD926" i="3"/>
  <c r="E927" i="3"/>
  <c r="K927" i="3" s="1"/>
  <c r="F927" i="3"/>
  <c r="G927" i="3"/>
  <c r="H927" i="3"/>
  <c r="L927" i="3" s="1"/>
  <c r="I927" i="3"/>
  <c r="J927" i="3"/>
  <c r="E928" i="3"/>
  <c r="F928" i="3"/>
  <c r="K928" i="3" s="1"/>
  <c r="P928" i="3" s="1"/>
  <c r="G928" i="3"/>
  <c r="H928" i="3"/>
  <c r="I928" i="3"/>
  <c r="J928" i="3"/>
  <c r="L928" i="3"/>
  <c r="R928" i="3" s="1"/>
  <c r="T928" i="3"/>
  <c r="AB928" i="3"/>
  <c r="AJ928" i="3"/>
  <c r="AR928" i="3"/>
  <c r="AZ928" i="3"/>
  <c r="BF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J930" i="3"/>
  <c r="K930" i="3"/>
  <c r="M930" i="3" s="1"/>
  <c r="L930" i="3"/>
  <c r="O930" i="3" s="1"/>
  <c r="P930" i="3"/>
  <c r="T930" i="3"/>
  <c r="X930" i="3"/>
  <c r="AB930" i="3"/>
  <c r="AF930" i="3"/>
  <c r="AJ930" i="3"/>
  <c r="AN930" i="3"/>
  <c r="AR930" i="3"/>
  <c r="AV930" i="3"/>
  <c r="AZ930" i="3"/>
  <c r="BD930" i="3"/>
  <c r="BH930" i="3"/>
  <c r="E931" i="3"/>
  <c r="K931" i="3" s="1"/>
  <c r="F931" i="3"/>
  <c r="G931" i="3"/>
  <c r="H931" i="3"/>
  <c r="I931" i="3"/>
  <c r="L931" i="3" s="1"/>
  <c r="J931" i="3"/>
  <c r="E932" i="3"/>
  <c r="F932" i="3"/>
  <c r="G932" i="3"/>
  <c r="H932" i="3"/>
  <c r="I932" i="3"/>
  <c r="J932" i="3"/>
  <c r="K932" i="3"/>
  <c r="M932" i="3" s="1"/>
  <c r="L932" i="3"/>
  <c r="O932" i="3" s="1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E933" i="3"/>
  <c r="K933" i="3" s="1"/>
  <c r="F933" i="3"/>
  <c r="G933" i="3"/>
  <c r="H933" i="3"/>
  <c r="I933" i="3"/>
  <c r="L933" i="3" s="1"/>
  <c r="J933" i="3"/>
  <c r="E934" i="3"/>
  <c r="F934" i="3"/>
  <c r="G934" i="3"/>
  <c r="H934" i="3"/>
  <c r="I934" i="3"/>
  <c r="J934" i="3"/>
  <c r="K934" i="3"/>
  <c r="M934" i="3" s="1"/>
  <c r="L934" i="3"/>
  <c r="O934" i="3" s="1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E935" i="3"/>
  <c r="K935" i="3" s="1"/>
  <c r="F935" i="3"/>
  <c r="G935" i="3"/>
  <c r="H935" i="3"/>
  <c r="I935" i="3"/>
  <c r="L935" i="3" s="1"/>
  <c r="J935" i="3"/>
  <c r="E936" i="3"/>
  <c r="F936" i="3"/>
  <c r="G936" i="3"/>
  <c r="H936" i="3"/>
  <c r="I936" i="3"/>
  <c r="J936" i="3"/>
  <c r="K936" i="3"/>
  <c r="N936" i="3" s="1"/>
  <c r="L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E937" i="3"/>
  <c r="F937" i="3"/>
  <c r="K937" i="3" s="1"/>
  <c r="G937" i="3"/>
  <c r="H937" i="3"/>
  <c r="I937" i="3"/>
  <c r="J937" i="3"/>
  <c r="E938" i="3"/>
  <c r="F938" i="3"/>
  <c r="G938" i="3"/>
  <c r="H938" i="3"/>
  <c r="I938" i="3"/>
  <c r="J938" i="3"/>
  <c r="K938" i="3"/>
  <c r="L938" i="3"/>
  <c r="P938" i="3" s="1"/>
  <c r="T938" i="3"/>
  <c r="AB938" i="3"/>
  <c r="AJ938" i="3"/>
  <c r="AR938" i="3"/>
  <c r="AZ938" i="3"/>
  <c r="BH938" i="3"/>
  <c r="E939" i="3"/>
  <c r="F939" i="3"/>
  <c r="K939" i="3" s="1"/>
  <c r="N939" i="3" s="1"/>
  <c r="G939" i="3"/>
  <c r="H939" i="3"/>
  <c r="I939" i="3"/>
  <c r="L939" i="3" s="1"/>
  <c r="R939" i="3" s="1"/>
  <c r="J939" i="3"/>
  <c r="Q939" i="3"/>
  <c r="Y939" i="3"/>
  <c r="AG939" i="3"/>
  <c r="AO939" i="3"/>
  <c r="AU939" i="3"/>
  <c r="BA939" i="3"/>
  <c r="BF939" i="3"/>
  <c r="E940" i="3"/>
  <c r="F940" i="3"/>
  <c r="G940" i="3"/>
  <c r="H940" i="3"/>
  <c r="I940" i="3"/>
  <c r="J940" i="3"/>
  <c r="K940" i="3"/>
  <c r="M940" i="3" s="1"/>
  <c r="L940" i="3"/>
  <c r="P940" i="3" s="1"/>
  <c r="O940" i="3"/>
  <c r="Q940" i="3"/>
  <c r="T940" i="3"/>
  <c r="W940" i="3"/>
  <c r="Y940" i="3"/>
  <c r="AA940" i="3"/>
  <c r="AC940" i="3"/>
  <c r="AE940" i="3"/>
  <c r="AG940" i="3"/>
  <c r="AI940" i="3"/>
  <c r="AK940" i="3"/>
  <c r="AM940" i="3"/>
  <c r="AO940" i="3"/>
  <c r="AQ940" i="3"/>
  <c r="AS940" i="3"/>
  <c r="AU940" i="3"/>
  <c r="AW940" i="3"/>
  <c r="AY940" i="3"/>
  <c r="BA940" i="3"/>
  <c r="BC940" i="3"/>
  <c r="BE940" i="3"/>
  <c r="BG940" i="3"/>
  <c r="BI940" i="3"/>
  <c r="E941" i="3"/>
  <c r="F941" i="3"/>
  <c r="G941" i="3"/>
  <c r="H941" i="3"/>
  <c r="I941" i="3"/>
  <c r="L941" i="3" s="1"/>
  <c r="J941" i="3"/>
  <c r="K941" i="3"/>
  <c r="E942" i="3"/>
  <c r="K942" i="3" s="1"/>
  <c r="F942" i="3"/>
  <c r="G942" i="3"/>
  <c r="H942" i="3"/>
  <c r="I942" i="3"/>
  <c r="L942" i="3" s="1"/>
  <c r="J942" i="3"/>
  <c r="E943" i="3"/>
  <c r="F943" i="3"/>
  <c r="G943" i="3"/>
  <c r="H943" i="3"/>
  <c r="I943" i="3"/>
  <c r="L943" i="3" s="1"/>
  <c r="J943" i="3"/>
  <c r="K943" i="3"/>
  <c r="E944" i="3"/>
  <c r="K944" i="3" s="1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K946" i="3" s="1"/>
  <c r="F946" i="3"/>
  <c r="G946" i="3"/>
  <c r="H946" i="3"/>
  <c r="I946" i="3"/>
  <c r="L946" i="3" s="1"/>
  <c r="J946" i="3"/>
  <c r="E947" i="3"/>
  <c r="F947" i="3"/>
  <c r="G947" i="3"/>
  <c r="H947" i="3"/>
  <c r="I947" i="3"/>
  <c r="L947" i="3" s="1"/>
  <c r="J947" i="3"/>
  <c r="K947" i="3"/>
  <c r="P947" i="3" s="1"/>
  <c r="E948" i="3"/>
  <c r="K948" i="3" s="1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G950" i="3"/>
  <c r="H950" i="3"/>
  <c r="I950" i="3"/>
  <c r="L950" i="3" s="1"/>
  <c r="M950" i="3" s="1"/>
  <c r="J950" i="3"/>
  <c r="K950" i="3"/>
  <c r="O950" i="3"/>
  <c r="W950" i="3"/>
  <c r="AE950" i="3"/>
  <c r="AM950" i="3"/>
  <c r="AU950" i="3"/>
  <c r="BC950" i="3"/>
  <c r="E951" i="3"/>
  <c r="F951" i="3"/>
  <c r="G951" i="3"/>
  <c r="H951" i="3"/>
  <c r="I951" i="3"/>
  <c r="L951" i="3" s="1"/>
  <c r="J951" i="3"/>
  <c r="K951" i="3"/>
  <c r="E952" i="3"/>
  <c r="F952" i="3"/>
  <c r="G952" i="3"/>
  <c r="K952" i="3" s="1"/>
  <c r="H952" i="3"/>
  <c r="I952" i="3"/>
  <c r="L952" i="3" s="1"/>
  <c r="J952" i="3"/>
  <c r="BL969" i="3" l="1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BK1000" i="3" s="1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BJ1007" i="3" s="1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BJ1142" i="3" s="1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BK950" i="3" s="1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BL950" i="3" s="1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K940" i="3" s="1"/>
  <c r="BE939" i="3"/>
  <c r="AY939" i="3"/>
  <c r="AT939" i="3"/>
  <c r="AL939" i="3"/>
  <c r="AD939" i="3"/>
  <c r="V939" i="3"/>
  <c r="AV938" i="3"/>
  <c r="AF938" i="3"/>
  <c r="BB937" i="3"/>
  <c r="AL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BN934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BL940" i="3" s="1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BJ939" i="3" s="1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BJ936" i="3" s="1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BN932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BL934" i="3" s="1"/>
  <c r="N934" i="3"/>
  <c r="BF932" i="3"/>
  <c r="BB932" i="3"/>
  <c r="AX932" i="3"/>
  <c r="AT932" i="3"/>
  <c r="AP932" i="3"/>
  <c r="AL932" i="3"/>
  <c r="AH932" i="3"/>
  <c r="AD932" i="3"/>
  <c r="Z932" i="3"/>
  <c r="V932" i="3"/>
  <c r="R932" i="3"/>
  <c r="BL932" i="3" s="1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BL930" i="3" s="1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BJ919" i="3" s="1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/>
  <c r="T916" i="3"/>
  <c r="X916" i="3"/>
  <c r="AB916" i="3"/>
  <c r="AF916" i="3"/>
  <c r="AJ916" i="3"/>
  <c r="AN916" i="3"/>
  <c r="AR916" i="3"/>
  <c r="AV916" i="3"/>
  <c r="AZ916" i="3"/>
  <c r="BD916" i="3"/>
  <c r="BH916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O916" i="3"/>
  <c r="S916" i="3"/>
  <c r="W916" i="3"/>
  <c r="AA916" i="3"/>
  <c r="AE916" i="3"/>
  <c r="AI916" i="3"/>
  <c r="AM916" i="3"/>
  <c r="AQ916" i="3"/>
  <c r="AU916" i="3"/>
  <c r="AY916" i="3"/>
  <c r="BC916" i="3"/>
  <c r="BG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X916" i="3"/>
  <c r="AH916" i="3"/>
  <c r="R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BJ912" i="3" s="1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AD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J913" i="3" s="1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J906" i="3" s="1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BL901" i="3" s="1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L907" i="3" s="1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BJ911" i="3" s="1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BJ908" i="3" s="1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BM906" i="3" s="1"/>
  <c r="M906" i="3"/>
  <c r="R906" i="3"/>
  <c r="BL906" i="3" s="1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BM904" i="3" s="1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X899" i="3"/>
  <c r="AN899" i="3"/>
  <c r="BD899" i="3"/>
  <c r="Y899" i="3"/>
  <c r="AT899" i="3"/>
  <c r="U899" i="3"/>
  <c r="AP899" i="3"/>
  <c r="R899" i="3"/>
  <c r="BI899" i="3"/>
  <c r="AS899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BN903" i="3" s="1"/>
  <c r="R903" i="3"/>
  <c r="BL903" i="3" s="1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G693" i="3"/>
  <c r="H693" i="3"/>
  <c r="L693" i="3" s="1"/>
  <c r="I693" i="3"/>
  <c r="J693" i="3"/>
  <c r="K693" i="3"/>
  <c r="E694" i="3"/>
  <c r="F694" i="3"/>
  <c r="K694" i="3" s="1"/>
  <c r="G694" i="3"/>
  <c r="H694" i="3"/>
  <c r="I694" i="3"/>
  <c r="J694" i="3"/>
  <c r="L694" i="3" s="1"/>
  <c r="N694" i="3"/>
  <c r="Z694" i="3"/>
  <c r="AD694" i="3"/>
  <c r="AP694" i="3"/>
  <c r="AT694" i="3"/>
  <c r="BF694" i="3"/>
  <c r="E695" i="3"/>
  <c r="F695" i="3"/>
  <c r="G695" i="3"/>
  <c r="H695" i="3"/>
  <c r="I695" i="3"/>
  <c r="J695" i="3"/>
  <c r="K695" i="3"/>
  <c r="L695" i="3"/>
  <c r="P695" i="3" s="1"/>
  <c r="T695" i="3"/>
  <c r="X695" i="3"/>
  <c r="AB695" i="3"/>
  <c r="AJ695" i="3"/>
  <c r="AN695" i="3"/>
  <c r="AR695" i="3"/>
  <c r="AZ695" i="3"/>
  <c r="BD695" i="3"/>
  <c r="BH695" i="3"/>
  <c r="E696" i="3"/>
  <c r="F696" i="3"/>
  <c r="K696" i="3" s="1"/>
  <c r="G696" i="3"/>
  <c r="H696" i="3"/>
  <c r="I696" i="3"/>
  <c r="J696" i="3"/>
  <c r="E697" i="3"/>
  <c r="K697" i="3" s="1"/>
  <c r="F697" i="3"/>
  <c r="G697" i="3"/>
  <c r="H697" i="3"/>
  <c r="I697" i="3"/>
  <c r="J697" i="3"/>
  <c r="L697" i="3"/>
  <c r="T697" i="3"/>
  <c r="X697" i="3"/>
  <c r="AJ697" i="3"/>
  <c r="AN697" i="3"/>
  <c r="AZ697" i="3"/>
  <c r="BD697" i="3"/>
  <c r="E698" i="3"/>
  <c r="F698" i="3"/>
  <c r="K698" i="3" s="1"/>
  <c r="G698" i="3"/>
  <c r="H698" i="3"/>
  <c r="I698" i="3"/>
  <c r="J698" i="3"/>
  <c r="E699" i="3"/>
  <c r="F699" i="3"/>
  <c r="G699" i="3"/>
  <c r="H699" i="3"/>
  <c r="I699" i="3"/>
  <c r="L699" i="3" s="1"/>
  <c r="W699" i="3" s="1"/>
  <c r="J699" i="3"/>
  <c r="K699" i="3"/>
  <c r="Q699" i="3" s="1"/>
  <c r="O699" i="3"/>
  <c r="S699" i="3"/>
  <c r="AA699" i="3"/>
  <c r="AE699" i="3"/>
  <c r="AI699" i="3"/>
  <c r="AQ699" i="3"/>
  <c r="AU699" i="3"/>
  <c r="AY699" i="3"/>
  <c r="BG699" i="3"/>
  <c r="E700" i="3"/>
  <c r="K700" i="3" s="1"/>
  <c r="Y700" i="3" s="1"/>
  <c r="F700" i="3"/>
  <c r="G700" i="3"/>
  <c r="H700" i="3"/>
  <c r="I700" i="3"/>
  <c r="L700" i="3" s="1"/>
  <c r="J700" i="3"/>
  <c r="Q700" i="3"/>
  <c r="U700" i="3"/>
  <c r="AG700" i="3"/>
  <c r="AK700" i="3"/>
  <c r="AW700" i="3"/>
  <c r="BA700" i="3"/>
  <c r="E701" i="3"/>
  <c r="F701" i="3"/>
  <c r="G701" i="3"/>
  <c r="H701" i="3"/>
  <c r="I701" i="3"/>
  <c r="J701" i="3"/>
  <c r="L701" i="3" s="1"/>
  <c r="K701" i="3"/>
  <c r="O701" i="3"/>
  <c r="BL701" i="3" s="1"/>
  <c r="S701" i="3"/>
  <c r="BM701" i="3" s="1"/>
  <c r="AA701" i="3"/>
  <c r="AE701" i="3"/>
  <c r="AI701" i="3"/>
  <c r="AQ701" i="3"/>
  <c r="AU701" i="3"/>
  <c r="AY701" i="3"/>
  <c r="BG701" i="3"/>
  <c r="E702" i="3"/>
  <c r="K702" i="3" s="1"/>
  <c r="F702" i="3"/>
  <c r="G702" i="3"/>
  <c r="H702" i="3"/>
  <c r="I702" i="3"/>
  <c r="L702" i="3" s="1"/>
  <c r="AK702" i="3" s="1"/>
  <c r="J702" i="3"/>
  <c r="U702" i="3"/>
  <c r="AC702" i="3"/>
  <c r="BA702" i="3"/>
  <c r="BI702" i="3"/>
  <c r="E703" i="3"/>
  <c r="F703" i="3"/>
  <c r="K703" i="3" s="1"/>
  <c r="G703" i="3"/>
  <c r="H703" i="3"/>
  <c r="I703" i="3"/>
  <c r="J703" i="3"/>
  <c r="L703" i="3" s="1"/>
  <c r="R703" i="3"/>
  <c r="AP703" i="3"/>
  <c r="AX703" i="3"/>
  <c r="E704" i="3"/>
  <c r="K704" i="3" s="1"/>
  <c r="F704" i="3"/>
  <c r="G704" i="3"/>
  <c r="H704" i="3"/>
  <c r="L704" i="3" s="1"/>
  <c r="T704" i="3" s="1"/>
  <c r="I704" i="3"/>
  <c r="J704" i="3"/>
  <c r="AJ704" i="3"/>
  <c r="BD704" i="3"/>
  <c r="E705" i="3"/>
  <c r="F705" i="3"/>
  <c r="G705" i="3"/>
  <c r="K705" i="3" s="1"/>
  <c r="H705" i="3"/>
  <c r="I705" i="3"/>
  <c r="J705" i="3"/>
  <c r="E706" i="3"/>
  <c r="K706" i="3" s="1"/>
  <c r="F706" i="3"/>
  <c r="G706" i="3"/>
  <c r="H706" i="3"/>
  <c r="I706" i="3"/>
  <c r="J706" i="3"/>
  <c r="E707" i="3"/>
  <c r="F707" i="3"/>
  <c r="G707" i="3"/>
  <c r="H707" i="3"/>
  <c r="I707" i="3"/>
  <c r="J707" i="3"/>
  <c r="K707" i="3"/>
  <c r="E708" i="3"/>
  <c r="K708" i="3" s="1"/>
  <c r="F708" i="3"/>
  <c r="G708" i="3"/>
  <c r="H708" i="3"/>
  <c r="L708" i="3" s="1"/>
  <c r="BD708" i="3" s="1"/>
  <c r="I708" i="3"/>
  <c r="J708" i="3"/>
  <c r="T708" i="3"/>
  <c r="AN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K710" i="3"/>
  <c r="L710" i="3"/>
  <c r="P710" i="3"/>
  <c r="T710" i="3"/>
  <c r="AB710" i="3"/>
  <c r="AF710" i="3"/>
  <c r="AJ710" i="3"/>
  <c r="AR710" i="3"/>
  <c r="AV710" i="3"/>
  <c r="AZ710" i="3"/>
  <c r="BH710" i="3"/>
  <c r="E711" i="3"/>
  <c r="K711" i="3" s="1"/>
  <c r="V711" i="3" s="1"/>
  <c r="F711" i="3"/>
  <c r="G711" i="3"/>
  <c r="H711" i="3"/>
  <c r="I711" i="3"/>
  <c r="L711" i="3" s="1"/>
  <c r="J711" i="3"/>
  <c r="AL711" i="3"/>
  <c r="BB711" i="3"/>
  <c r="E712" i="3"/>
  <c r="F712" i="3"/>
  <c r="G712" i="3"/>
  <c r="H712" i="3"/>
  <c r="I712" i="3"/>
  <c r="J712" i="3"/>
  <c r="K712" i="3"/>
  <c r="L712" i="3"/>
  <c r="P712" i="3"/>
  <c r="AB712" i="3"/>
  <c r="AE712" i="3"/>
  <c r="AJ712" i="3"/>
  <c r="AM712" i="3"/>
  <c r="AR712" i="3"/>
  <c r="AU712" i="3"/>
  <c r="AZ712" i="3"/>
  <c r="BC712" i="3"/>
  <c r="BH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K714" i="3"/>
  <c r="L714" i="3"/>
  <c r="S714" i="3" s="1"/>
  <c r="O714" i="3"/>
  <c r="T714" i="3"/>
  <c r="W714" i="3"/>
  <c r="AB714" i="3"/>
  <c r="AE714" i="3"/>
  <c r="AJ714" i="3"/>
  <c r="AM714" i="3"/>
  <c r="AR714" i="3"/>
  <c r="AU714" i="3"/>
  <c r="AZ714" i="3"/>
  <c r="BC714" i="3"/>
  <c r="BH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K716" i="3"/>
  <c r="L716" i="3"/>
  <c r="S716" i="3" s="1"/>
  <c r="O716" i="3"/>
  <c r="T716" i="3"/>
  <c r="W716" i="3"/>
  <c r="AB716" i="3"/>
  <c r="AE716" i="3"/>
  <c r="AJ716" i="3"/>
  <c r="AM716" i="3"/>
  <c r="AR716" i="3"/>
  <c r="AU716" i="3"/>
  <c r="AZ716" i="3"/>
  <c r="BC716" i="3"/>
  <c r="BH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K718" i="3"/>
  <c r="O718" i="3"/>
  <c r="AA718" i="3"/>
  <c r="AE718" i="3"/>
  <c r="AQ718" i="3"/>
  <c r="AU718" i="3"/>
  <c r="BG718" i="3"/>
  <c r="E719" i="3"/>
  <c r="K719" i="3" s="1"/>
  <c r="Y719" i="3" s="1"/>
  <c r="F719" i="3"/>
  <c r="G719" i="3"/>
  <c r="H719" i="3"/>
  <c r="I719" i="3"/>
  <c r="L719" i="3" s="1"/>
  <c r="J719" i="3"/>
  <c r="Q719" i="3"/>
  <c r="U719" i="3"/>
  <c r="AG719" i="3"/>
  <c r="AK719" i="3"/>
  <c r="AW719" i="3"/>
  <c r="BA719" i="3"/>
  <c r="E720" i="3"/>
  <c r="F720" i="3"/>
  <c r="G720" i="3"/>
  <c r="H720" i="3"/>
  <c r="I720" i="3"/>
  <c r="L720" i="3" s="1"/>
  <c r="AA720" i="3" s="1"/>
  <c r="J720" i="3"/>
  <c r="K720" i="3"/>
  <c r="O720" i="3"/>
  <c r="S720" i="3"/>
  <c r="AE720" i="3"/>
  <c r="AI720" i="3"/>
  <c r="AU720" i="3"/>
  <c r="AY720" i="3"/>
  <c r="E721" i="3"/>
  <c r="K721" i="3" s="1"/>
  <c r="Y721" i="3" s="1"/>
  <c r="F721" i="3"/>
  <c r="G721" i="3"/>
  <c r="H721" i="3"/>
  <c r="I721" i="3"/>
  <c r="L721" i="3" s="1"/>
  <c r="J721" i="3"/>
  <c r="Q721" i="3"/>
  <c r="U721" i="3"/>
  <c r="AG721" i="3"/>
  <c r="AK721" i="3"/>
  <c r="AW721" i="3"/>
  <c r="BA721" i="3"/>
  <c r="E722" i="3"/>
  <c r="F722" i="3"/>
  <c r="G722" i="3"/>
  <c r="H722" i="3"/>
  <c r="I722" i="3"/>
  <c r="L722" i="3" s="1"/>
  <c r="AA722" i="3" s="1"/>
  <c r="J722" i="3"/>
  <c r="K722" i="3"/>
  <c r="O722" i="3"/>
  <c r="S722" i="3"/>
  <c r="AE722" i="3"/>
  <c r="AI722" i="3"/>
  <c r="AU722" i="3"/>
  <c r="AY722" i="3"/>
  <c r="E723" i="3"/>
  <c r="K723" i="3" s="1"/>
  <c r="F723" i="3"/>
  <c r="G723" i="3"/>
  <c r="H723" i="3"/>
  <c r="I723" i="3"/>
  <c r="L723" i="3" s="1"/>
  <c r="J723" i="3"/>
  <c r="M723" i="3"/>
  <c r="U723" i="3"/>
  <c r="AC723" i="3"/>
  <c r="AK723" i="3"/>
  <c r="AS723" i="3"/>
  <c r="BA723" i="3"/>
  <c r="BI723" i="3"/>
  <c r="E724" i="3"/>
  <c r="F724" i="3"/>
  <c r="K724" i="3" s="1"/>
  <c r="G724" i="3"/>
  <c r="H724" i="3"/>
  <c r="I724" i="3"/>
  <c r="J724" i="3"/>
  <c r="E725" i="3"/>
  <c r="K725" i="3" s="1"/>
  <c r="F725" i="3"/>
  <c r="G725" i="3"/>
  <c r="H725" i="3"/>
  <c r="L725" i="3" s="1"/>
  <c r="AQ725" i="3" s="1"/>
  <c r="I725" i="3"/>
  <c r="J725" i="3"/>
  <c r="P725" i="3"/>
  <c r="AF725" i="3"/>
  <c r="E726" i="3"/>
  <c r="F726" i="3"/>
  <c r="K726" i="3" s="1"/>
  <c r="G726" i="3"/>
  <c r="H726" i="3"/>
  <c r="I726" i="3"/>
  <c r="J726" i="3"/>
  <c r="E727" i="3"/>
  <c r="F727" i="3"/>
  <c r="G727" i="3"/>
  <c r="H727" i="3"/>
  <c r="I727" i="3"/>
  <c r="L727" i="3" s="1"/>
  <c r="J727" i="3"/>
  <c r="K727" i="3"/>
  <c r="AA727" i="3"/>
  <c r="E728" i="3"/>
  <c r="F728" i="3"/>
  <c r="K728" i="3" s="1"/>
  <c r="G728" i="3"/>
  <c r="H728" i="3"/>
  <c r="I728" i="3"/>
  <c r="J728" i="3"/>
  <c r="E729" i="3"/>
  <c r="F729" i="3"/>
  <c r="G729" i="3"/>
  <c r="H729" i="3"/>
  <c r="I729" i="3"/>
  <c r="L729" i="3" s="1"/>
  <c r="J729" i="3"/>
  <c r="K729" i="3"/>
  <c r="U729" i="3" s="1"/>
  <c r="AQ729" i="3"/>
  <c r="BA729" i="3"/>
  <c r="E730" i="3"/>
  <c r="F730" i="3"/>
  <c r="K730" i="3" s="1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P731" i="3"/>
  <c r="AA731" i="3"/>
  <c r="AK731" i="3"/>
  <c r="AV731" i="3"/>
  <c r="BG731" i="3"/>
  <c r="E732" i="3"/>
  <c r="F732" i="3"/>
  <c r="K732" i="3" s="1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/>
  <c r="AF733" i="3"/>
  <c r="BA733" i="3"/>
  <c r="E734" i="3"/>
  <c r="F734" i="3"/>
  <c r="K734" i="3" s="1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G737" i="3"/>
  <c r="H737" i="3"/>
  <c r="I737" i="3"/>
  <c r="L737" i="3" s="1"/>
  <c r="J737" i="3"/>
  <c r="K737" i="3"/>
  <c r="U737" i="3" s="1"/>
  <c r="AJ737" i="3"/>
  <c r="AO737" i="3"/>
  <c r="BE737" i="3"/>
  <c r="E738" i="3"/>
  <c r="F738" i="3"/>
  <c r="K738" i="3" s="1"/>
  <c r="G738" i="3"/>
  <c r="H738" i="3"/>
  <c r="I738" i="3"/>
  <c r="J738" i="3"/>
  <c r="E739" i="3"/>
  <c r="F739" i="3"/>
  <c r="G739" i="3"/>
  <c r="H739" i="3"/>
  <c r="I739" i="3"/>
  <c r="J739" i="3"/>
  <c r="K739" i="3"/>
  <c r="Q739" i="3" s="1"/>
  <c r="L739" i="3"/>
  <c r="O739" i="3"/>
  <c r="P739" i="3"/>
  <c r="T739" i="3"/>
  <c r="U739" i="3"/>
  <c r="Y739" i="3"/>
  <c r="AA739" i="3"/>
  <c r="AE739" i="3"/>
  <c r="AF739" i="3"/>
  <c r="AJ739" i="3"/>
  <c r="AK739" i="3"/>
  <c r="AO739" i="3"/>
  <c r="AQ739" i="3"/>
  <c r="AU739" i="3"/>
  <c r="AV739" i="3"/>
  <c r="AZ739" i="3"/>
  <c r="BA739" i="3"/>
  <c r="BE739" i="3"/>
  <c r="BG739" i="3"/>
  <c r="E740" i="3"/>
  <c r="F740" i="3"/>
  <c r="K740" i="3" s="1"/>
  <c r="G740" i="3"/>
  <c r="H740" i="3"/>
  <c r="I740" i="3"/>
  <c r="J740" i="3"/>
  <c r="E741" i="3"/>
  <c r="F741" i="3"/>
  <c r="G741" i="3"/>
  <c r="H741" i="3"/>
  <c r="I741" i="3"/>
  <c r="J741" i="3"/>
  <c r="K741" i="3"/>
  <c r="Q741" i="3" s="1"/>
  <c r="L741" i="3"/>
  <c r="O741" i="3"/>
  <c r="P741" i="3"/>
  <c r="T741" i="3"/>
  <c r="U741" i="3"/>
  <c r="Y741" i="3"/>
  <c r="AA741" i="3"/>
  <c r="AE741" i="3"/>
  <c r="AF741" i="3"/>
  <c r="AJ741" i="3"/>
  <c r="AK741" i="3"/>
  <c r="AO741" i="3"/>
  <c r="AQ741" i="3"/>
  <c r="AU741" i="3"/>
  <c r="AV741" i="3"/>
  <c r="AZ741" i="3"/>
  <c r="BA741" i="3"/>
  <c r="BE741" i="3"/>
  <c r="BG741" i="3"/>
  <c r="E742" i="3"/>
  <c r="F742" i="3"/>
  <c r="K742" i="3" s="1"/>
  <c r="G742" i="3"/>
  <c r="H742" i="3"/>
  <c r="I742" i="3"/>
  <c r="J742" i="3"/>
  <c r="E743" i="3"/>
  <c r="F743" i="3"/>
  <c r="G743" i="3"/>
  <c r="H743" i="3"/>
  <c r="I743" i="3"/>
  <c r="J743" i="3"/>
  <c r="K743" i="3"/>
  <c r="Q743" i="3" s="1"/>
  <c r="L743" i="3"/>
  <c r="O743" i="3"/>
  <c r="P743" i="3"/>
  <c r="T743" i="3"/>
  <c r="U743" i="3"/>
  <c r="Y743" i="3"/>
  <c r="AA743" i="3"/>
  <c r="AE743" i="3"/>
  <c r="AF743" i="3"/>
  <c r="AJ743" i="3"/>
  <c r="AK743" i="3"/>
  <c r="AO743" i="3"/>
  <c r="AQ743" i="3"/>
  <c r="AU743" i="3"/>
  <c r="AV743" i="3"/>
  <c r="AZ743" i="3"/>
  <c r="BA743" i="3"/>
  <c r="BE743" i="3"/>
  <c r="BG743" i="3"/>
  <c r="E744" i="3"/>
  <c r="F744" i="3"/>
  <c r="K744" i="3" s="1"/>
  <c r="G744" i="3"/>
  <c r="H744" i="3"/>
  <c r="I744" i="3"/>
  <c r="J744" i="3"/>
  <c r="E745" i="3"/>
  <c r="F745" i="3"/>
  <c r="G745" i="3"/>
  <c r="H745" i="3"/>
  <c r="I745" i="3"/>
  <c r="J745" i="3"/>
  <c r="K745" i="3"/>
  <c r="E746" i="3"/>
  <c r="K746" i="3" s="1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K748" i="3" s="1"/>
  <c r="F748" i="3"/>
  <c r="G748" i="3"/>
  <c r="H748" i="3"/>
  <c r="I748" i="3"/>
  <c r="J748" i="3"/>
  <c r="E749" i="3"/>
  <c r="F749" i="3"/>
  <c r="G749" i="3"/>
  <c r="H749" i="3"/>
  <c r="I749" i="3"/>
  <c r="J749" i="3"/>
  <c r="K749" i="3"/>
  <c r="E750" i="3"/>
  <c r="K750" i="3" s="1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K752" i="3" s="1"/>
  <c r="F752" i="3"/>
  <c r="G752" i="3"/>
  <c r="H752" i="3"/>
  <c r="I752" i="3"/>
  <c r="J752" i="3"/>
  <c r="E753" i="3"/>
  <c r="F753" i="3"/>
  <c r="G753" i="3"/>
  <c r="H753" i="3"/>
  <c r="I753" i="3"/>
  <c r="J753" i="3"/>
  <c r="K753" i="3"/>
  <c r="E754" i="3"/>
  <c r="K754" i="3" s="1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K756" i="3" s="1"/>
  <c r="F756" i="3"/>
  <c r="G756" i="3"/>
  <c r="H756" i="3"/>
  <c r="I756" i="3"/>
  <c r="J756" i="3"/>
  <c r="E757" i="3"/>
  <c r="F757" i="3"/>
  <c r="G757" i="3"/>
  <c r="H757" i="3"/>
  <c r="I757" i="3"/>
  <c r="J757" i="3"/>
  <c r="K757" i="3"/>
  <c r="E758" i="3"/>
  <c r="K758" i="3" s="1"/>
  <c r="F758" i="3"/>
  <c r="G758" i="3"/>
  <c r="H758" i="3"/>
  <c r="I758" i="3"/>
  <c r="J758" i="3"/>
  <c r="E759" i="3"/>
  <c r="F759" i="3"/>
  <c r="G759" i="3"/>
  <c r="H759" i="3"/>
  <c r="I759" i="3"/>
  <c r="J759" i="3"/>
  <c r="L759" i="3" s="1"/>
  <c r="K759" i="3"/>
  <c r="O759" i="3" s="1"/>
  <c r="S759" i="3"/>
  <c r="AA759" i="3"/>
  <c r="AI759" i="3"/>
  <c r="AQ759" i="3"/>
  <c r="AY759" i="3"/>
  <c r="BG759" i="3"/>
  <c r="E760" i="3"/>
  <c r="K760" i="3" s="1"/>
  <c r="F760" i="3"/>
  <c r="G760" i="3"/>
  <c r="H760" i="3"/>
  <c r="I760" i="3"/>
  <c r="L760" i="3" s="1"/>
  <c r="J760" i="3"/>
  <c r="U760" i="3"/>
  <c r="BA760" i="3"/>
  <c r="E761" i="3"/>
  <c r="F761" i="3"/>
  <c r="G761" i="3"/>
  <c r="H761" i="3"/>
  <c r="I761" i="3"/>
  <c r="J761" i="3"/>
  <c r="L761" i="3" s="1"/>
  <c r="K761" i="3"/>
  <c r="O761" i="3" s="1"/>
  <c r="S761" i="3"/>
  <c r="AA761" i="3"/>
  <c r="AI761" i="3"/>
  <c r="AQ761" i="3"/>
  <c r="AY761" i="3"/>
  <c r="BG761" i="3"/>
  <c r="E762" i="3"/>
  <c r="K762" i="3" s="1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L763" i="3" s="1"/>
  <c r="K763" i="3"/>
  <c r="O763" i="3" s="1"/>
  <c r="S763" i="3"/>
  <c r="AA763" i="3"/>
  <c r="AI763" i="3"/>
  <c r="AQ763" i="3"/>
  <c r="AY763" i="3"/>
  <c r="BG763" i="3"/>
  <c r="E764" i="3"/>
  <c r="K764" i="3" s="1"/>
  <c r="F764" i="3"/>
  <c r="G764" i="3"/>
  <c r="H764" i="3"/>
  <c r="I764" i="3"/>
  <c r="L764" i="3" s="1"/>
  <c r="J764" i="3"/>
  <c r="U764" i="3"/>
  <c r="BA764" i="3"/>
  <c r="E765" i="3"/>
  <c r="F765" i="3"/>
  <c r="G765" i="3"/>
  <c r="H765" i="3"/>
  <c r="I765" i="3"/>
  <c r="J765" i="3"/>
  <c r="L765" i="3" s="1"/>
  <c r="K765" i="3"/>
  <c r="O765" i="3" s="1"/>
  <c r="S765" i="3"/>
  <c r="AA765" i="3"/>
  <c r="AI765" i="3"/>
  <c r="AQ765" i="3"/>
  <c r="AY765" i="3"/>
  <c r="BG765" i="3"/>
  <c r="E766" i="3"/>
  <c r="K766" i="3" s="1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L767" i="3" s="1"/>
  <c r="K767" i="3"/>
  <c r="O767" i="3" s="1"/>
  <c r="S767" i="3"/>
  <c r="AA767" i="3"/>
  <c r="AI767" i="3"/>
  <c r="AQ767" i="3"/>
  <c r="AY767" i="3"/>
  <c r="BG767" i="3"/>
  <c r="E768" i="3"/>
  <c r="K768" i="3" s="1"/>
  <c r="F768" i="3"/>
  <c r="G768" i="3"/>
  <c r="H768" i="3"/>
  <c r="I768" i="3"/>
  <c r="L768" i="3" s="1"/>
  <c r="J768" i="3"/>
  <c r="U768" i="3"/>
  <c r="BA768" i="3"/>
  <c r="E769" i="3"/>
  <c r="F769" i="3"/>
  <c r="G769" i="3"/>
  <c r="H769" i="3"/>
  <c r="I769" i="3"/>
  <c r="J769" i="3"/>
  <c r="L769" i="3" s="1"/>
  <c r="K769" i="3"/>
  <c r="N769" i="3" s="1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E770" i="3"/>
  <c r="K770" i="3" s="1"/>
  <c r="Q770" i="3" s="1"/>
  <c r="F770" i="3"/>
  <c r="G770" i="3"/>
  <c r="H770" i="3"/>
  <c r="I770" i="3"/>
  <c r="J770" i="3"/>
  <c r="L770" i="3"/>
  <c r="T770" i="3"/>
  <c r="AB770" i="3"/>
  <c r="AJ770" i="3"/>
  <c r="AR770" i="3"/>
  <c r="AZ770" i="3"/>
  <c r="BH770" i="3"/>
  <c r="E771" i="3"/>
  <c r="F771" i="3"/>
  <c r="G771" i="3"/>
  <c r="H771" i="3"/>
  <c r="I771" i="3"/>
  <c r="J771" i="3"/>
  <c r="L771" i="3" s="1"/>
  <c r="K771" i="3"/>
  <c r="N771" i="3" s="1"/>
  <c r="BJ771" i="3" s="1"/>
  <c r="O771" i="3"/>
  <c r="BL771" i="3" s="1"/>
  <c r="S771" i="3"/>
  <c r="BM771" i="3" s="1"/>
  <c r="W771" i="3"/>
  <c r="AA771" i="3"/>
  <c r="AE771" i="3"/>
  <c r="AI771" i="3"/>
  <c r="AM771" i="3"/>
  <c r="AQ771" i="3"/>
  <c r="AU771" i="3"/>
  <c r="AY771" i="3"/>
  <c r="BC771" i="3"/>
  <c r="BG771" i="3"/>
  <c r="E772" i="3"/>
  <c r="K772" i="3" s="1"/>
  <c r="Q772" i="3" s="1"/>
  <c r="F772" i="3"/>
  <c r="G772" i="3"/>
  <c r="H772" i="3"/>
  <c r="I772" i="3"/>
  <c r="J772" i="3"/>
  <c r="L772" i="3"/>
  <c r="T772" i="3" s="1"/>
  <c r="AB772" i="3"/>
  <c r="AR772" i="3"/>
  <c r="BH772" i="3"/>
  <c r="E773" i="3"/>
  <c r="F773" i="3"/>
  <c r="G773" i="3"/>
  <c r="H773" i="3"/>
  <c r="I773" i="3"/>
  <c r="L773" i="3" s="1"/>
  <c r="J773" i="3"/>
  <c r="K773" i="3"/>
  <c r="N773" i="3" s="1"/>
  <c r="BJ773" i="3" s="1"/>
  <c r="O773" i="3"/>
  <c r="BL773" i="3" s="1"/>
  <c r="W773" i="3"/>
  <c r="AE773" i="3"/>
  <c r="AM773" i="3"/>
  <c r="AS773" i="3"/>
  <c r="AX773" i="3"/>
  <c r="BC773" i="3"/>
  <c r="BI773" i="3"/>
  <c r="E774" i="3"/>
  <c r="K774" i="3" s="1"/>
  <c r="F774" i="3"/>
  <c r="G774" i="3"/>
  <c r="H774" i="3"/>
  <c r="L774" i="3" s="1"/>
  <c r="I774" i="3"/>
  <c r="J774" i="3"/>
  <c r="AF774" i="3"/>
  <c r="E775" i="3"/>
  <c r="F775" i="3"/>
  <c r="K775" i="3" s="1"/>
  <c r="N775" i="3" s="1"/>
  <c r="BJ775" i="3" s="1"/>
  <c r="G775" i="3"/>
  <c r="H775" i="3"/>
  <c r="I775" i="3"/>
  <c r="J775" i="3"/>
  <c r="L775" i="3" s="1"/>
  <c r="R775" i="3"/>
  <c r="Z775" i="3"/>
  <c r="AH775" i="3"/>
  <c r="AP775" i="3"/>
  <c r="AX775" i="3"/>
  <c r="BF775" i="3"/>
  <c r="E776" i="3"/>
  <c r="K776" i="3" s="1"/>
  <c r="F776" i="3"/>
  <c r="G776" i="3"/>
  <c r="H776" i="3"/>
  <c r="L776" i="3" s="1"/>
  <c r="I776" i="3"/>
  <c r="J776" i="3"/>
  <c r="AF776" i="3"/>
  <c r="AV776" i="3"/>
  <c r="E777" i="3"/>
  <c r="F777" i="3"/>
  <c r="K777" i="3" s="1"/>
  <c r="N777" i="3" s="1"/>
  <c r="G777" i="3"/>
  <c r="H777" i="3"/>
  <c r="I777" i="3"/>
  <c r="J777" i="3"/>
  <c r="L777" i="3" s="1"/>
  <c r="R777" i="3"/>
  <c r="Z777" i="3"/>
  <c r="AH777" i="3"/>
  <c r="AP777" i="3"/>
  <c r="AX777" i="3"/>
  <c r="BF777" i="3"/>
  <c r="E778" i="3"/>
  <c r="K778" i="3" s="1"/>
  <c r="F778" i="3"/>
  <c r="G778" i="3"/>
  <c r="H778" i="3"/>
  <c r="L778" i="3" s="1"/>
  <c r="I778" i="3"/>
  <c r="J778" i="3"/>
  <c r="AF778" i="3"/>
  <c r="AV778" i="3"/>
  <c r="E779" i="3"/>
  <c r="F779" i="3"/>
  <c r="K779" i="3" s="1"/>
  <c r="N779" i="3" s="1"/>
  <c r="G779" i="3"/>
  <c r="H779" i="3"/>
  <c r="I779" i="3"/>
  <c r="J779" i="3"/>
  <c r="L779" i="3" s="1"/>
  <c r="R779" i="3"/>
  <c r="Z779" i="3"/>
  <c r="AH779" i="3"/>
  <c r="AP779" i="3"/>
  <c r="AX779" i="3"/>
  <c r="BF779" i="3"/>
  <c r="E780" i="3"/>
  <c r="K780" i="3" s="1"/>
  <c r="F780" i="3"/>
  <c r="G780" i="3"/>
  <c r="H780" i="3"/>
  <c r="L780" i="3" s="1"/>
  <c r="I780" i="3"/>
  <c r="J780" i="3"/>
  <c r="P780" i="3"/>
  <c r="AF780" i="3"/>
  <c r="AV780" i="3"/>
  <c r="E781" i="3"/>
  <c r="F781" i="3"/>
  <c r="K781" i="3" s="1"/>
  <c r="N781" i="3" s="1"/>
  <c r="G781" i="3"/>
  <c r="H781" i="3"/>
  <c r="I781" i="3"/>
  <c r="J781" i="3"/>
  <c r="L781" i="3" s="1"/>
  <c r="R781" i="3"/>
  <c r="Z781" i="3"/>
  <c r="AH781" i="3"/>
  <c r="AP781" i="3"/>
  <c r="AX781" i="3"/>
  <c r="BF781" i="3"/>
  <c r="E782" i="3"/>
  <c r="K782" i="3" s="1"/>
  <c r="F782" i="3"/>
  <c r="G782" i="3"/>
  <c r="H782" i="3"/>
  <c r="L782" i="3" s="1"/>
  <c r="I782" i="3"/>
  <c r="J782" i="3"/>
  <c r="E783" i="3"/>
  <c r="F783" i="3"/>
  <c r="K783" i="3" s="1"/>
  <c r="N783" i="3" s="1"/>
  <c r="G783" i="3"/>
  <c r="H783" i="3"/>
  <c r="I783" i="3"/>
  <c r="J783" i="3"/>
  <c r="L783" i="3" s="1"/>
  <c r="R783" i="3"/>
  <c r="Z783" i="3"/>
  <c r="AH783" i="3"/>
  <c r="AP783" i="3"/>
  <c r="AX783" i="3"/>
  <c r="BF783" i="3"/>
  <c r="E784" i="3"/>
  <c r="K784" i="3" s="1"/>
  <c r="F784" i="3"/>
  <c r="G784" i="3"/>
  <c r="H784" i="3"/>
  <c r="L784" i="3" s="1"/>
  <c r="I784" i="3"/>
  <c r="J784" i="3"/>
  <c r="AF784" i="3"/>
  <c r="AV784" i="3"/>
  <c r="E785" i="3"/>
  <c r="F785" i="3"/>
  <c r="K785" i="3" s="1"/>
  <c r="N785" i="3" s="1"/>
  <c r="BJ785" i="3" s="1"/>
  <c r="G785" i="3"/>
  <c r="H785" i="3"/>
  <c r="I785" i="3"/>
  <c r="J785" i="3"/>
  <c r="L785" i="3" s="1"/>
  <c r="R785" i="3"/>
  <c r="Z785" i="3"/>
  <c r="AH785" i="3"/>
  <c r="AP785" i="3"/>
  <c r="AX785" i="3"/>
  <c r="BF785" i="3"/>
  <c r="E786" i="3"/>
  <c r="K786" i="3" s="1"/>
  <c r="F786" i="3"/>
  <c r="G786" i="3"/>
  <c r="H786" i="3"/>
  <c r="L786" i="3" s="1"/>
  <c r="AF786" i="3" s="1"/>
  <c r="I786" i="3"/>
  <c r="J786" i="3"/>
  <c r="X786" i="3"/>
  <c r="AN786" i="3"/>
  <c r="BD786" i="3"/>
  <c r="E787" i="3"/>
  <c r="F787" i="3"/>
  <c r="K787" i="3" s="1"/>
  <c r="G787" i="3"/>
  <c r="H787" i="3"/>
  <c r="I787" i="3"/>
  <c r="J787" i="3"/>
  <c r="L787" i="3"/>
  <c r="T787" i="3" s="1"/>
  <c r="AB787" i="3"/>
  <c r="AR787" i="3"/>
  <c r="BH787" i="3"/>
  <c r="E788" i="3"/>
  <c r="K788" i="3" s="1"/>
  <c r="F788" i="3"/>
  <c r="G788" i="3"/>
  <c r="H788" i="3"/>
  <c r="I788" i="3"/>
  <c r="J788" i="3"/>
  <c r="L788" i="3"/>
  <c r="P788" i="3"/>
  <c r="X788" i="3"/>
  <c r="AF788" i="3"/>
  <c r="AN788" i="3"/>
  <c r="AV788" i="3"/>
  <c r="BD788" i="3"/>
  <c r="E789" i="3"/>
  <c r="F789" i="3"/>
  <c r="K789" i="3" s="1"/>
  <c r="G789" i="3"/>
  <c r="H789" i="3"/>
  <c r="I789" i="3"/>
  <c r="J789" i="3"/>
  <c r="L789" i="3"/>
  <c r="T789" i="3"/>
  <c r="AB789" i="3"/>
  <c r="AJ789" i="3"/>
  <c r="AR789" i="3"/>
  <c r="AZ789" i="3"/>
  <c r="BH789" i="3"/>
  <c r="E790" i="3"/>
  <c r="K790" i="3" s="1"/>
  <c r="X790" i="3" s="1"/>
  <c r="F790" i="3"/>
  <c r="G790" i="3"/>
  <c r="H790" i="3"/>
  <c r="I790" i="3"/>
  <c r="J790" i="3"/>
  <c r="L790" i="3"/>
  <c r="BD790" i="3"/>
  <c r="E791" i="3"/>
  <c r="F791" i="3"/>
  <c r="K791" i="3" s="1"/>
  <c r="G791" i="3"/>
  <c r="H791" i="3"/>
  <c r="I791" i="3"/>
  <c r="J791" i="3"/>
  <c r="L791" i="3"/>
  <c r="AJ791" i="3"/>
  <c r="E792" i="3"/>
  <c r="F792" i="3"/>
  <c r="G792" i="3"/>
  <c r="H792" i="3"/>
  <c r="I792" i="3"/>
  <c r="J792" i="3"/>
  <c r="E793" i="3"/>
  <c r="F793" i="3"/>
  <c r="K793" i="3" s="1"/>
  <c r="G793" i="3"/>
  <c r="H793" i="3"/>
  <c r="I793" i="3"/>
  <c r="J793" i="3"/>
  <c r="L793" i="3" s="1"/>
  <c r="O793" i="3"/>
  <c r="AE793" i="3"/>
  <c r="AJ793" i="3"/>
  <c r="AZ793" i="3"/>
  <c r="BF793" i="3"/>
  <c r="E794" i="3"/>
  <c r="F794" i="3"/>
  <c r="G794" i="3"/>
  <c r="H794" i="3"/>
  <c r="I794" i="3"/>
  <c r="J794" i="3"/>
  <c r="E795" i="3"/>
  <c r="F795" i="3"/>
  <c r="K795" i="3" s="1"/>
  <c r="G795" i="3"/>
  <c r="H795" i="3"/>
  <c r="I795" i="3"/>
  <c r="J795" i="3"/>
  <c r="L795" i="3" s="1"/>
  <c r="N795" i="3"/>
  <c r="Z795" i="3"/>
  <c r="AD795" i="3"/>
  <c r="AP795" i="3"/>
  <c r="AT795" i="3"/>
  <c r="BF795" i="3"/>
  <c r="E796" i="3"/>
  <c r="F796" i="3"/>
  <c r="K796" i="3" s="1"/>
  <c r="G796" i="3"/>
  <c r="H796" i="3"/>
  <c r="I796" i="3"/>
  <c r="J796" i="3"/>
  <c r="L796" i="3"/>
  <c r="AB796" i="3"/>
  <c r="AR796" i="3"/>
  <c r="BH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I798" i="3"/>
  <c r="J798" i="3"/>
  <c r="L798" i="3"/>
  <c r="AB798" i="3"/>
  <c r="AR798" i="3"/>
  <c r="BH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I800" i="3"/>
  <c r="J800" i="3"/>
  <c r="L800" i="3"/>
  <c r="AB800" i="3"/>
  <c r="AR800" i="3"/>
  <c r="BH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I802" i="3"/>
  <c r="J802" i="3"/>
  <c r="L802" i="3"/>
  <c r="AB802" i="3"/>
  <c r="AR802" i="3"/>
  <c r="BH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I804" i="3"/>
  <c r="J804" i="3"/>
  <c r="L804" i="3"/>
  <c r="AB804" i="3"/>
  <c r="AR804" i="3"/>
  <c r="BH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I806" i="3"/>
  <c r="J806" i="3"/>
  <c r="L806" i="3"/>
  <c r="AB806" i="3"/>
  <c r="AR806" i="3"/>
  <c r="BH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I808" i="3"/>
  <c r="J808" i="3"/>
  <c r="L808" i="3"/>
  <c r="AB808" i="3"/>
  <c r="AR808" i="3"/>
  <c r="BH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I810" i="3"/>
  <c r="J810" i="3"/>
  <c r="L810" i="3"/>
  <c r="AB810" i="3"/>
  <c r="AR810" i="3"/>
  <c r="BH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I812" i="3"/>
  <c r="J812" i="3"/>
  <c r="L812" i="3"/>
  <c r="AB812" i="3"/>
  <c r="AR812" i="3"/>
  <c r="BH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I814" i="3"/>
  <c r="J814" i="3"/>
  <c r="L814" i="3"/>
  <c r="AB814" i="3"/>
  <c r="AR814" i="3"/>
  <c r="BH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I816" i="3"/>
  <c r="J816" i="3"/>
  <c r="L816" i="3"/>
  <c r="AB816" i="3"/>
  <c r="AR816" i="3"/>
  <c r="BH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I818" i="3"/>
  <c r="J818" i="3"/>
  <c r="L818" i="3"/>
  <c r="AB818" i="3"/>
  <c r="AR818" i="3"/>
  <c r="BH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I820" i="3"/>
  <c r="J820" i="3"/>
  <c r="L820" i="3"/>
  <c r="AB820" i="3"/>
  <c r="AR820" i="3"/>
  <c r="BH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I822" i="3"/>
  <c r="J822" i="3"/>
  <c r="L822" i="3"/>
  <c r="AB822" i="3"/>
  <c r="AR822" i="3"/>
  <c r="BH822" i="3"/>
  <c r="E823" i="3"/>
  <c r="F823" i="3"/>
  <c r="G823" i="3"/>
  <c r="H823" i="3"/>
  <c r="I823" i="3"/>
  <c r="J823" i="3"/>
  <c r="L823" i="3"/>
  <c r="E824" i="3"/>
  <c r="F824" i="3"/>
  <c r="K824" i="3" s="1"/>
  <c r="T824" i="3" s="1"/>
  <c r="G824" i="3"/>
  <c r="H824" i="3"/>
  <c r="L824" i="3" s="1"/>
  <c r="I824" i="3"/>
  <c r="J824" i="3"/>
  <c r="P824" i="3"/>
  <c r="X824" i="3"/>
  <c r="AF824" i="3"/>
  <c r="AN824" i="3"/>
  <c r="AV824" i="3"/>
  <c r="BD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L826" i="3" s="1"/>
  <c r="I826" i="3"/>
  <c r="J826" i="3"/>
  <c r="E827" i="3"/>
  <c r="F827" i="3"/>
  <c r="G827" i="3"/>
  <c r="H827" i="3"/>
  <c r="I827" i="3"/>
  <c r="J827" i="3"/>
  <c r="L827" i="3"/>
  <c r="E828" i="3"/>
  <c r="F828" i="3"/>
  <c r="K828" i="3" s="1"/>
  <c r="T828" i="3" s="1"/>
  <c r="G828" i="3"/>
  <c r="H828" i="3"/>
  <c r="L828" i="3" s="1"/>
  <c r="I828" i="3"/>
  <c r="J828" i="3"/>
  <c r="P828" i="3"/>
  <c r="X828" i="3"/>
  <c r="AF828" i="3"/>
  <c r="AN828" i="3"/>
  <c r="AV828" i="3"/>
  <c r="BD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L830" i="3" s="1"/>
  <c r="P830" i="3" s="1"/>
  <c r="I830" i="3"/>
  <c r="J830" i="3"/>
  <c r="X830" i="3"/>
  <c r="BD830" i="3"/>
  <c r="E831" i="3"/>
  <c r="F831" i="3"/>
  <c r="G831" i="3"/>
  <c r="H831" i="3"/>
  <c r="I831" i="3"/>
  <c r="J831" i="3"/>
  <c r="L831" i="3"/>
  <c r="E832" i="3"/>
  <c r="F832" i="3"/>
  <c r="K832" i="3" s="1"/>
  <c r="T832" i="3" s="1"/>
  <c r="G832" i="3"/>
  <c r="H832" i="3"/>
  <c r="L832" i="3" s="1"/>
  <c r="I832" i="3"/>
  <c r="J832" i="3"/>
  <c r="P832" i="3"/>
  <c r="X832" i="3"/>
  <c r="AF832" i="3"/>
  <c r="AN832" i="3"/>
  <c r="AV832" i="3"/>
  <c r="BD832" i="3"/>
  <c r="E833" i="3"/>
  <c r="F833" i="3"/>
  <c r="G833" i="3"/>
  <c r="H833" i="3"/>
  <c r="I833" i="3"/>
  <c r="J833" i="3"/>
  <c r="L833" i="3"/>
  <c r="E834" i="3"/>
  <c r="F834" i="3"/>
  <c r="G834" i="3"/>
  <c r="H834" i="3"/>
  <c r="I834" i="3"/>
  <c r="J834" i="3"/>
  <c r="L834" i="3" s="1"/>
  <c r="K834" i="3"/>
  <c r="P834" i="3"/>
  <c r="AD834" i="3"/>
  <c r="AH834" i="3"/>
  <c r="AT834" i="3"/>
  <c r="AX834" i="3"/>
  <c r="E835" i="3"/>
  <c r="F835" i="3"/>
  <c r="G835" i="3"/>
  <c r="H835" i="3"/>
  <c r="L835" i="3" s="1"/>
  <c r="I835" i="3"/>
  <c r="J835" i="3"/>
  <c r="K835" i="3"/>
  <c r="E836" i="3"/>
  <c r="F836" i="3"/>
  <c r="G836" i="3"/>
  <c r="H836" i="3"/>
  <c r="I836" i="3"/>
  <c r="J836" i="3"/>
  <c r="E837" i="3"/>
  <c r="F837" i="3"/>
  <c r="G837" i="3"/>
  <c r="H837" i="3"/>
  <c r="L837" i="3" s="1"/>
  <c r="I837" i="3"/>
  <c r="J837" i="3"/>
  <c r="K837" i="3"/>
  <c r="E838" i="3"/>
  <c r="F838" i="3"/>
  <c r="G838" i="3"/>
  <c r="H838" i="3"/>
  <c r="I838" i="3"/>
  <c r="J838" i="3"/>
  <c r="E839" i="3"/>
  <c r="F839" i="3"/>
  <c r="G839" i="3"/>
  <c r="H839" i="3"/>
  <c r="L839" i="3" s="1"/>
  <c r="I839" i="3"/>
  <c r="J839" i="3"/>
  <c r="K839" i="3"/>
  <c r="E840" i="3"/>
  <c r="F840" i="3"/>
  <c r="G840" i="3"/>
  <c r="H840" i="3"/>
  <c r="I840" i="3"/>
  <c r="J840" i="3"/>
  <c r="E841" i="3"/>
  <c r="F841" i="3"/>
  <c r="G841" i="3"/>
  <c r="H841" i="3"/>
  <c r="L841" i="3" s="1"/>
  <c r="I841" i="3"/>
  <c r="J841" i="3"/>
  <c r="K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K843" i="3"/>
  <c r="L843" i="3"/>
  <c r="S843" i="3" s="1"/>
  <c r="T843" i="3"/>
  <c r="AB843" i="3"/>
  <c r="AJ843" i="3"/>
  <c r="AR843" i="3"/>
  <c r="AZ843" i="3"/>
  <c r="BH843" i="3"/>
  <c r="E844" i="3"/>
  <c r="F844" i="3"/>
  <c r="G844" i="3"/>
  <c r="H844" i="3"/>
  <c r="I844" i="3"/>
  <c r="J844" i="3"/>
  <c r="E845" i="3"/>
  <c r="F845" i="3"/>
  <c r="G845" i="3"/>
  <c r="H845" i="3"/>
  <c r="L845" i="3" s="1"/>
  <c r="I845" i="3"/>
  <c r="J845" i="3"/>
  <c r="K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K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K849" i="3"/>
  <c r="E850" i="3"/>
  <c r="F850" i="3"/>
  <c r="G850" i="3"/>
  <c r="H850" i="3"/>
  <c r="I850" i="3"/>
  <c r="J850" i="3"/>
  <c r="E851" i="3"/>
  <c r="F851" i="3"/>
  <c r="G851" i="3"/>
  <c r="H851" i="3"/>
  <c r="L851" i="3" s="1"/>
  <c r="I851" i="3"/>
  <c r="J851" i="3"/>
  <c r="K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K853" i="3"/>
  <c r="E854" i="3"/>
  <c r="F854" i="3"/>
  <c r="G854" i="3"/>
  <c r="H854" i="3"/>
  <c r="I854" i="3"/>
  <c r="J854" i="3"/>
  <c r="E855" i="3"/>
  <c r="F855" i="3"/>
  <c r="G855" i="3"/>
  <c r="H855" i="3"/>
  <c r="L855" i="3" s="1"/>
  <c r="I855" i="3"/>
  <c r="J855" i="3"/>
  <c r="K855" i="3"/>
  <c r="E856" i="3"/>
  <c r="F856" i="3"/>
  <c r="G856" i="3"/>
  <c r="H856" i="3"/>
  <c r="I856" i="3"/>
  <c r="L856" i="3" s="1"/>
  <c r="J856" i="3"/>
  <c r="K856" i="3"/>
  <c r="M856" i="3"/>
  <c r="Q856" i="3"/>
  <c r="R856" i="3"/>
  <c r="V856" i="3"/>
  <c r="W856" i="3"/>
  <c r="AA856" i="3"/>
  <c r="AC856" i="3"/>
  <c r="AG856" i="3"/>
  <c r="AH856" i="3"/>
  <c r="AL856" i="3"/>
  <c r="AM856" i="3"/>
  <c r="AQ856" i="3"/>
  <c r="AS856" i="3"/>
  <c r="AW856" i="3"/>
  <c r="AX856" i="3"/>
  <c r="BB856" i="3"/>
  <c r="BC856" i="3"/>
  <c r="BG856" i="3"/>
  <c r="BI856" i="3"/>
  <c r="E857" i="3"/>
  <c r="F857" i="3"/>
  <c r="G857" i="3"/>
  <c r="H857" i="3"/>
  <c r="L857" i="3" s="1"/>
  <c r="I857" i="3"/>
  <c r="J857" i="3"/>
  <c r="K857" i="3"/>
  <c r="E858" i="3"/>
  <c r="F858" i="3"/>
  <c r="G858" i="3"/>
  <c r="H858" i="3"/>
  <c r="I858" i="3"/>
  <c r="L858" i="3" s="1"/>
  <c r="J858" i="3"/>
  <c r="K858" i="3"/>
  <c r="M858" i="3"/>
  <c r="Q858" i="3"/>
  <c r="R858" i="3"/>
  <c r="V858" i="3"/>
  <c r="W858" i="3"/>
  <c r="AA858" i="3"/>
  <c r="AC858" i="3"/>
  <c r="AG858" i="3"/>
  <c r="AH858" i="3"/>
  <c r="AL858" i="3"/>
  <c r="AM858" i="3"/>
  <c r="AQ858" i="3"/>
  <c r="AS858" i="3"/>
  <c r="AW858" i="3"/>
  <c r="AX858" i="3"/>
  <c r="BB858" i="3"/>
  <c r="BC858" i="3"/>
  <c r="BG858" i="3"/>
  <c r="BI858" i="3"/>
  <c r="E859" i="3"/>
  <c r="F859" i="3"/>
  <c r="G859" i="3"/>
  <c r="H859" i="3"/>
  <c r="L859" i="3" s="1"/>
  <c r="I859" i="3"/>
  <c r="J859" i="3"/>
  <c r="K859" i="3"/>
  <c r="E860" i="3"/>
  <c r="F860" i="3"/>
  <c r="G860" i="3"/>
  <c r="H860" i="3"/>
  <c r="I860" i="3"/>
  <c r="L860" i="3" s="1"/>
  <c r="J860" i="3"/>
  <c r="K860" i="3"/>
  <c r="M860" i="3"/>
  <c r="Q860" i="3"/>
  <c r="R860" i="3"/>
  <c r="V860" i="3"/>
  <c r="W860" i="3"/>
  <c r="AA860" i="3"/>
  <c r="AC860" i="3"/>
  <c r="AG860" i="3"/>
  <c r="AH860" i="3"/>
  <c r="AL860" i="3"/>
  <c r="AM860" i="3"/>
  <c r="AQ860" i="3"/>
  <c r="AS860" i="3"/>
  <c r="AW860" i="3"/>
  <c r="AX860" i="3"/>
  <c r="BB860" i="3"/>
  <c r="BC860" i="3"/>
  <c r="BG860" i="3"/>
  <c r="BI860" i="3"/>
  <c r="E861" i="3"/>
  <c r="F861" i="3"/>
  <c r="G861" i="3"/>
  <c r="H861" i="3"/>
  <c r="L861" i="3" s="1"/>
  <c r="I861" i="3"/>
  <c r="J861" i="3"/>
  <c r="K861" i="3"/>
  <c r="E862" i="3"/>
  <c r="F862" i="3"/>
  <c r="G862" i="3"/>
  <c r="H862" i="3"/>
  <c r="I862" i="3"/>
  <c r="L862" i="3" s="1"/>
  <c r="J862" i="3"/>
  <c r="K862" i="3"/>
  <c r="M862" i="3"/>
  <c r="Q862" i="3"/>
  <c r="R862" i="3"/>
  <c r="V862" i="3"/>
  <c r="W862" i="3"/>
  <c r="AA862" i="3"/>
  <c r="AC862" i="3"/>
  <c r="AG862" i="3"/>
  <c r="AH862" i="3"/>
  <c r="AL862" i="3"/>
  <c r="AM862" i="3"/>
  <c r="AQ862" i="3"/>
  <c r="AS862" i="3"/>
  <c r="AW862" i="3"/>
  <c r="AX862" i="3"/>
  <c r="BB862" i="3"/>
  <c r="BC862" i="3"/>
  <c r="BG862" i="3"/>
  <c r="BI862" i="3"/>
  <c r="E863" i="3"/>
  <c r="F863" i="3"/>
  <c r="G863" i="3"/>
  <c r="H863" i="3"/>
  <c r="L863" i="3" s="1"/>
  <c r="I863" i="3"/>
  <c r="J863" i="3"/>
  <c r="K863" i="3"/>
  <c r="E864" i="3"/>
  <c r="F864" i="3"/>
  <c r="G864" i="3"/>
  <c r="H864" i="3"/>
  <c r="I864" i="3"/>
  <c r="L864" i="3" s="1"/>
  <c r="J864" i="3"/>
  <c r="K864" i="3"/>
  <c r="M864" i="3"/>
  <c r="Q864" i="3"/>
  <c r="R864" i="3"/>
  <c r="V864" i="3"/>
  <c r="W864" i="3"/>
  <c r="AA864" i="3"/>
  <c r="AC864" i="3"/>
  <c r="AG864" i="3"/>
  <c r="AH864" i="3"/>
  <c r="AL864" i="3"/>
  <c r="AM864" i="3"/>
  <c r="AQ864" i="3"/>
  <c r="AS864" i="3"/>
  <c r="AW864" i="3"/>
  <c r="AX864" i="3"/>
  <c r="BB864" i="3"/>
  <c r="BC864" i="3"/>
  <c r="BG864" i="3"/>
  <c r="BI864" i="3"/>
  <c r="E865" i="3"/>
  <c r="F865" i="3"/>
  <c r="G865" i="3"/>
  <c r="H865" i="3"/>
  <c r="L865" i="3" s="1"/>
  <c r="I865" i="3"/>
  <c r="J865" i="3"/>
  <c r="K865" i="3"/>
  <c r="E866" i="3"/>
  <c r="F866" i="3"/>
  <c r="G866" i="3"/>
  <c r="H866" i="3"/>
  <c r="I866" i="3"/>
  <c r="L866" i="3" s="1"/>
  <c r="J866" i="3"/>
  <c r="K866" i="3"/>
  <c r="M866" i="3"/>
  <c r="Q866" i="3"/>
  <c r="R866" i="3"/>
  <c r="V866" i="3"/>
  <c r="W866" i="3"/>
  <c r="AA866" i="3"/>
  <c r="AC866" i="3"/>
  <c r="AG866" i="3"/>
  <c r="AH866" i="3"/>
  <c r="AL866" i="3"/>
  <c r="AM866" i="3"/>
  <c r="AQ866" i="3"/>
  <c r="AS866" i="3"/>
  <c r="AW866" i="3"/>
  <c r="AX866" i="3"/>
  <c r="BB866" i="3"/>
  <c r="BC866" i="3"/>
  <c r="BG866" i="3"/>
  <c r="BI866" i="3"/>
  <c r="E867" i="3"/>
  <c r="F867" i="3"/>
  <c r="G867" i="3"/>
  <c r="H867" i="3"/>
  <c r="L867" i="3" s="1"/>
  <c r="I867" i="3"/>
  <c r="J867" i="3"/>
  <c r="K867" i="3"/>
  <c r="E868" i="3"/>
  <c r="F868" i="3"/>
  <c r="G868" i="3"/>
  <c r="H868" i="3"/>
  <c r="I868" i="3"/>
  <c r="L868" i="3" s="1"/>
  <c r="J868" i="3"/>
  <c r="K868" i="3"/>
  <c r="P868" i="3" s="1"/>
  <c r="M868" i="3"/>
  <c r="BK868" i="3" s="1"/>
  <c r="Q868" i="3"/>
  <c r="R868" i="3"/>
  <c r="U868" i="3"/>
  <c r="V868" i="3"/>
  <c r="Y868" i="3"/>
  <c r="Z868" i="3"/>
  <c r="AC868" i="3"/>
  <c r="AD868" i="3"/>
  <c r="AG868" i="3"/>
  <c r="AH868" i="3"/>
  <c r="AK868" i="3"/>
  <c r="AL868" i="3"/>
  <c r="AO868" i="3"/>
  <c r="AP868" i="3"/>
  <c r="AS868" i="3"/>
  <c r="AT868" i="3"/>
  <c r="AW868" i="3"/>
  <c r="AX868" i="3"/>
  <c r="BA868" i="3"/>
  <c r="BB868" i="3"/>
  <c r="BE868" i="3"/>
  <c r="BF868" i="3"/>
  <c r="BI868" i="3"/>
  <c r="BN868" i="3"/>
  <c r="E869" i="3"/>
  <c r="F869" i="3"/>
  <c r="G869" i="3"/>
  <c r="H869" i="3"/>
  <c r="L869" i="3" s="1"/>
  <c r="I869" i="3"/>
  <c r="J869" i="3"/>
  <c r="K869" i="3"/>
  <c r="E870" i="3"/>
  <c r="K870" i="3" s="1"/>
  <c r="F870" i="3"/>
  <c r="G870" i="3"/>
  <c r="H870" i="3"/>
  <c r="I870" i="3"/>
  <c r="L870" i="3" s="1"/>
  <c r="J870" i="3"/>
  <c r="E871" i="3"/>
  <c r="F871" i="3"/>
  <c r="G871" i="3"/>
  <c r="H871" i="3"/>
  <c r="L871" i="3" s="1"/>
  <c r="I871" i="3"/>
  <c r="J871" i="3"/>
  <c r="K871" i="3"/>
  <c r="M871" i="3" s="1"/>
  <c r="E872" i="3"/>
  <c r="K872" i="3" s="1"/>
  <c r="F872" i="3"/>
  <c r="G872" i="3"/>
  <c r="H872" i="3"/>
  <c r="I872" i="3"/>
  <c r="L872" i="3" s="1"/>
  <c r="J872" i="3"/>
  <c r="E873" i="3"/>
  <c r="F873" i="3"/>
  <c r="G873" i="3"/>
  <c r="H873" i="3"/>
  <c r="L873" i="3" s="1"/>
  <c r="I873" i="3"/>
  <c r="J873" i="3"/>
  <c r="K873" i="3"/>
  <c r="E874" i="3"/>
  <c r="K874" i="3" s="1"/>
  <c r="F874" i="3"/>
  <c r="G874" i="3"/>
  <c r="H874" i="3"/>
  <c r="I874" i="3"/>
  <c r="L874" i="3" s="1"/>
  <c r="J874" i="3"/>
  <c r="E875" i="3"/>
  <c r="F875" i="3"/>
  <c r="G875" i="3"/>
  <c r="H875" i="3"/>
  <c r="I875" i="3"/>
  <c r="J875" i="3"/>
  <c r="K875" i="3"/>
  <c r="M875" i="3" s="1"/>
  <c r="L875" i="3"/>
  <c r="AA875" i="3" s="1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E876" i="3"/>
  <c r="K876" i="3" s="1"/>
  <c r="F876" i="3"/>
  <c r="G876" i="3"/>
  <c r="H876" i="3"/>
  <c r="I876" i="3"/>
  <c r="L876" i="3" s="1"/>
  <c r="J876" i="3"/>
  <c r="E877" i="3"/>
  <c r="F877" i="3"/>
  <c r="G877" i="3"/>
  <c r="K877" i="3" s="1"/>
  <c r="H877" i="3"/>
  <c r="L877" i="3" s="1"/>
  <c r="I877" i="3"/>
  <c r="J877" i="3"/>
  <c r="E878" i="3"/>
  <c r="K878" i="3" s="1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J879" i="3"/>
  <c r="L879" i="3"/>
  <c r="E880" i="3"/>
  <c r="K880" i="3" s="1"/>
  <c r="F880" i="3"/>
  <c r="G880" i="3"/>
  <c r="H880" i="3"/>
  <c r="I880" i="3"/>
  <c r="L880" i="3" s="1"/>
  <c r="J880" i="3"/>
  <c r="E881" i="3"/>
  <c r="F881" i="3"/>
  <c r="G881" i="3"/>
  <c r="K881" i="3" s="1"/>
  <c r="H881" i="3"/>
  <c r="L881" i="3" s="1"/>
  <c r="I881" i="3"/>
  <c r="J881" i="3"/>
  <c r="E882" i="3"/>
  <c r="K882" i="3" s="1"/>
  <c r="F882" i="3"/>
  <c r="G882" i="3"/>
  <c r="H882" i="3"/>
  <c r="I882" i="3"/>
  <c r="L882" i="3" s="1"/>
  <c r="J882" i="3"/>
  <c r="E883" i="3"/>
  <c r="F883" i="3"/>
  <c r="G883" i="3"/>
  <c r="K883" i="3" s="1"/>
  <c r="H883" i="3"/>
  <c r="L883" i="3" s="1"/>
  <c r="I883" i="3"/>
  <c r="J883" i="3"/>
  <c r="E884" i="3"/>
  <c r="K884" i="3" s="1"/>
  <c r="F884" i="3"/>
  <c r="G884" i="3"/>
  <c r="H884" i="3"/>
  <c r="I884" i="3"/>
  <c r="L884" i="3" s="1"/>
  <c r="J884" i="3"/>
  <c r="E885" i="3"/>
  <c r="F885" i="3"/>
  <c r="G885" i="3"/>
  <c r="K885" i="3" s="1"/>
  <c r="H885" i="3"/>
  <c r="L885" i="3" s="1"/>
  <c r="I885" i="3"/>
  <c r="J885" i="3"/>
  <c r="E886" i="3"/>
  <c r="K886" i="3" s="1"/>
  <c r="F886" i="3"/>
  <c r="G886" i="3"/>
  <c r="H886" i="3"/>
  <c r="I886" i="3"/>
  <c r="L886" i="3" s="1"/>
  <c r="J886" i="3"/>
  <c r="E887" i="3"/>
  <c r="F887" i="3"/>
  <c r="G887" i="3"/>
  <c r="H887" i="3"/>
  <c r="L887" i="3" s="1"/>
  <c r="I887" i="3"/>
  <c r="J887" i="3"/>
  <c r="K887" i="3"/>
  <c r="E888" i="3"/>
  <c r="K888" i="3" s="1"/>
  <c r="F888" i="3"/>
  <c r="G888" i="3"/>
  <c r="H888" i="3"/>
  <c r="I888" i="3"/>
  <c r="L888" i="3" s="1"/>
  <c r="J888" i="3"/>
  <c r="E889" i="3"/>
  <c r="F889" i="3"/>
  <c r="G889" i="3"/>
  <c r="K889" i="3" s="1"/>
  <c r="H889" i="3"/>
  <c r="L889" i="3" s="1"/>
  <c r="I889" i="3"/>
  <c r="J889" i="3"/>
  <c r="E890" i="3"/>
  <c r="K890" i="3" s="1"/>
  <c r="F890" i="3"/>
  <c r="G890" i="3"/>
  <c r="H890" i="3"/>
  <c r="I890" i="3"/>
  <c r="L890" i="3" s="1"/>
  <c r="J890" i="3"/>
  <c r="E891" i="3"/>
  <c r="F891" i="3"/>
  <c r="G891" i="3"/>
  <c r="K891" i="3" s="1"/>
  <c r="H891" i="3"/>
  <c r="L891" i="3" s="1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L893" i="3" s="1"/>
  <c r="I893" i="3"/>
  <c r="J893" i="3"/>
  <c r="BK1142" i="3" l="1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BM916" i="3" s="1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BM937" i="3" s="1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BK858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BK871" i="3" s="1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BK862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BK875" i="3" s="1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BK866" i="3" s="1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BK864" i="3" s="1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BK856" i="3" s="1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BM843" i="3" s="1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BM864" i="3" s="1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BK860" i="3" s="1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BM859" i="3" s="1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BM856" i="3" s="1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BL804" i="3" s="1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BL793" i="3" s="1"/>
  <c r="W793" i="3"/>
  <c r="AB793" i="3"/>
  <c r="AH793" i="3"/>
  <c r="AM793" i="3"/>
  <c r="AR793" i="3"/>
  <c r="AX793" i="3"/>
  <c r="BC793" i="3"/>
  <c r="BH793" i="3"/>
  <c r="N793" i="3"/>
  <c r="BJ793" i="3" s="1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BL824" i="3" s="1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AA751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N756" i="3"/>
  <c r="Z756" i="3"/>
  <c r="AD756" i="3"/>
  <c r="AP756" i="3"/>
  <c r="AT756" i="3"/>
  <c r="BF756" i="3"/>
  <c r="O756" i="3"/>
  <c r="AA756" i="3"/>
  <c r="AE756" i="3"/>
  <c r="AQ756" i="3"/>
  <c r="AU756" i="3"/>
  <c r="BG756" i="3"/>
  <c r="Q756" i="3"/>
  <c r="AO756" i="3"/>
  <c r="AW756" i="3"/>
  <c r="AB756" i="3"/>
  <c r="AJ756" i="3"/>
  <c r="BH756" i="3"/>
  <c r="M756" i="3"/>
  <c r="AK756" i="3"/>
  <c r="AS756" i="3"/>
  <c r="AN756" i="3"/>
  <c r="P756" i="3"/>
  <c r="BD756" i="3"/>
  <c r="AN754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BJ783" i="3" s="1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BJ781" i="3" s="1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BJ779" i="3" s="1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BJ777" i="3" s="1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R752" i="3"/>
  <c r="AH752" i="3"/>
  <c r="AX752" i="3"/>
  <c r="S752" i="3"/>
  <c r="AI752" i="3"/>
  <c r="AY752" i="3"/>
  <c r="Y752" i="3"/>
  <c r="BE752" i="3"/>
  <c r="AR752" i="3"/>
  <c r="U752" i="3"/>
  <c r="BA752" i="3"/>
  <c r="AV752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AA755" i="3"/>
  <c r="AN746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BG755" i="3"/>
  <c r="P753" i="3"/>
  <c r="AB753" i="3"/>
  <c r="AF753" i="3"/>
  <c r="AR753" i="3"/>
  <c r="AV753" i="3"/>
  <c r="BH753" i="3"/>
  <c r="M753" i="3"/>
  <c r="Y753" i="3"/>
  <c r="AC753" i="3"/>
  <c r="AO753" i="3"/>
  <c r="AS753" i="3"/>
  <c r="BE753" i="3"/>
  <c r="BI753" i="3"/>
  <c r="AD753" i="3"/>
  <c r="AL753" i="3"/>
  <c r="O753" i="3"/>
  <c r="W753" i="3"/>
  <c r="AU753" i="3"/>
  <c r="BC753" i="3"/>
  <c r="AH753" i="3"/>
  <c r="AP753" i="3"/>
  <c r="L752" i="3"/>
  <c r="AF752" i="3" s="1"/>
  <c r="BG751" i="3"/>
  <c r="L748" i="3"/>
  <c r="AF748" i="3" s="1"/>
  <c r="U736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BJ769" i="3" s="1"/>
  <c r="AC769" i="3"/>
  <c r="AG769" i="3"/>
  <c r="AK769" i="3"/>
  <c r="AO769" i="3"/>
  <c r="AS769" i="3"/>
  <c r="AW769" i="3"/>
  <c r="BA769" i="3"/>
  <c r="BE769" i="3"/>
  <c r="BI769" i="3"/>
  <c r="P767" i="3"/>
  <c r="T767" i="3"/>
  <c r="BM767" i="3" s="1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BL767" i="3" s="1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BM765" i="3" s="1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BL765" i="3" s="1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BM763" i="3" s="1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BL761" i="3" s="1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BM761" i="3" s="1"/>
  <c r="Z761" i="3"/>
  <c r="AD761" i="3"/>
  <c r="AH761" i="3"/>
  <c r="AL761" i="3"/>
  <c r="AP761" i="3"/>
  <c r="AT761" i="3"/>
  <c r="AX761" i="3"/>
  <c r="BB761" i="3"/>
  <c r="BF761" i="3"/>
  <c r="P759" i="3"/>
  <c r="T759" i="3"/>
  <c r="BM759" i="3" s="1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BL759" i="3" s="1"/>
  <c r="V759" i="3"/>
  <c r="Z759" i="3"/>
  <c r="AD759" i="3"/>
  <c r="AH759" i="3"/>
  <c r="AL759" i="3"/>
  <c r="AP759" i="3"/>
  <c r="AT759" i="3"/>
  <c r="AX759" i="3"/>
  <c r="BB759" i="3"/>
  <c r="BF759" i="3"/>
  <c r="N754" i="3"/>
  <c r="V754" i="3"/>
  <c r="Z754" i="3"/>
  <c r="AD754" i="3"/>
  <c r="AL754" i="3"/>
  <c r="AP754" i="3"/>
  <c r="AT754" i="3"/>
  <c r="BB754" i="3"/>
  <c r="BF754" i="3"/>
  <c r="O754" i="3"/>
  <c r="W754" i="3"/>
  <c r="AA754" i="3"/>
  <c r="AE754" i="3"/>
  <c r="AM754" i="3"/>
  <c r="AQ754" i="3"/>
  <c r="AU754" i="3"/>
  <c r="BC754" i="3"/>
  <c r="BG754" i="3"/>
  <c r="Q754" i="3"/>
  <c r="AG754" i="3"/>
  <c r="AO754" i="3"/>
  <c r="AW754" i="3"/>
  <c r="T754" i="3"/>
  <c r="AB754" i="3"/>
  <c r="AJ754" i="3"/>
  <c r="AZ754" i="3"/>
  <c r="BH754" i="3"/>
  <c r="M754" i="3"/>
  <c r="AC754" i="3"/>
  <c r="AK754" i="3"/>
  <c r="AS754" i="3"/>
  <c r="BI754" i="3"/>
  <c r="N746" i="3"/>
  <c r="R746" i="3"/>
  <c r="V746" i="3"/>
  <c r="AD746" i="3"/>
  <c r="AH746" i="3"/>
  <c r="AL746" i="3"/>
  <c r="AT746" i="3"/>
  <c r="AX746" i="3"/>
  <c r="BB746" i="3"/>
  <c r="O746" i="3"/>
  <c r="S746" i="3"/>
  <c r="W746" i="3"/>
  <c r="AE746" i="3"/>
  <c r="AI746" i="3"/>
  <c r="AM746" i="3"/>
  <c r="AU746" i="3"/>
  <c r="AY746" i="3"/>
  <c r="BC746" i="3"/>
  <c r="Q746" i="3"/>
  <c r="Y746" i="3"/>
  <c r="AG746" i="3"/>
  <c r="AW746" i="3"/>
  <c r="BE746" i="3"/>
  <c r="T746" i="3"/>
  <c r="AJ746" i="3"/>
  <c r="AR746" i="3"/>
  <c r="AZ746" i="3"/>
  <c r="M746" i="3"/>
  <c r="U746" i="3"/>
  <c r="AC746" i="3"/>
  <c r="AS746" i="3"/>
  <c r="BA746" i="3"/>
  <c r="BI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U728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L769" i="3" s="1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B755" i="3"/>
  <c r="AN755" i="3"/>
  <c r="AR755" i="3"/>
  <c r="BD755" i="3"/>
  <c r="BH755" i="3"/>
  <c r="U755" i="3"/>
  <c r="Y755" i="3"/>
  <c r="AK755" i="3"/>
  <c r="AO755" i="3"/>
  <c r="BA755" i="3"/>
  <c r="BE755" i="3"/>
  <c r="V755" i="3"/>
  <c r="AD755" i="3"/>
  <c r="BB755" i="3"/>
  <c r="O755" i="3"/>
  <c r="AM755" i="3"/>
  <c r="AU755" i="3"/>
  <c r="Z755" i="3"/>
  <c r="AH755" i="3"/>
  <c r="BF755" i="3"/>
  <c r="BD754" i="3"/>
  <c r="X754" i="3"/>
  <c r="L754" i="3"/>
  <c r="T751" i="3"/>
  <c r="AJ751" i="3"/>
  <c r="AZ751" i="3"/>
  <c r="Q751" i="3"/>
  <c r="AG751" i="3"/>
  <c r="AW751" i="3"/>
  <c r="N751" i="3"/>
  <c r="AT751" i="3"/>
  <c r="AE751" i="3"/>
  <c r="R751" i="3"/>
  <c r="AX751" i="3"/>
  <c r="L750" i="3"/>
  <c r="X747" i="3"/>
  <c r="AB747" i="3"/>
  <c r="AN747" i="3"/>
  <c r="AR747" i="3"/>
  <c r="BD747" i="3"/>
  <c r="BH747" i="3"/>
  <c r="U747" i="3"/>
  <c r="Y747" i="3"/>
  <c r="AK747" i="3"/>
  <c r="AO747" i="3"/>
  <c r="BA747" i="3"/>
  <c r="BE747" i="3"/>
  <c r="V747" i="3"/>
  <c r="AD747" i="3"/>
  <c r="BB747" i="3"/>
  <c r="O747" i="3"/>
  <c r="AM747" i="3"/>
  <c r="AU747" i="3"/>
  <c r="Z747" i="3"/>
  <c r="AH747" i="3"/>
  <c r="BF747" i="3"/>
  <c r="BD746" i="3"/>
  <c r="X746" i="3"/>
  <c r="L746" i="3"/>
  <c r="P744" i="3"/>
  <c r="T744" i="3"/>
  <c r="AF744" i="3"/>
  <c r="AJ744" i="3"/>
  <c r="AV744" i="3"/>
  <c r="AZ744" i="3"/>
  <c r="Q744" i="3"/>
  <c r="V744" i="3"/>
  <c r="AL744" i="3"/>
  <c r="AQ744" i="3"/>
  <c r="BG744" i="3"/>
  <c r="M744" i="3"/>
  <c r="AC744" i="3"/>
  <c r="AH744" i="3"/>
  <c r="AX744" i="3"/>
  <c r="BC744" i="3"/>
  <c r="S744" i="3"/>
  <c r="Y744" i="3"/>
  <c r="AO744" i="3"/>
  <c r="AT744" i="3"/>
  <c r="O744" i="3"/>
  <c r="AK744" i="3"/>
  <c r="AP744" i="3"/>
  <c r="Z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T738" i="3"/>
  <c r="X738" i="3"/>
  <c r="AB738" i="3"/>
  <c r="AJ738" i="3"/>
  <c r="AN738" i="3"/>
  <c r="AR738" i="3"/>
  <c r="AZ738" i="3"/>
  <c r="BD738" i="3"/>
  <c r="BH738" i="3"/>
  <c r="V738" i="3"/>
  <c r="AA738" i="3"/>
  <c r="AG738" i="3"/>
  <c r="AQ738" i="3"/>
  <c r="AW738" i="3"/>
  <c r="BB738" i="3"/>
  <c r="M738" i="3"/>
  <c r="R738" i="3"/>
  <c r="W738" i="3"/>
  <c r="AH738" i="3"/>
  <c r="AM738" i="3"/>
  <c r="AS738" i="3"/>
  <c r="BC738" i="3"/>
  <c r="BI738" i="3"/>
  <c r="N738" i="3"/>
  <c r="Y738" i="3"/>
  <c r="AD738" i="3"/>
  <c r="AI738" i="3"/>
  <c r="AT738" i="3"/>
  <c r="AY738" i="3"/>
  <c r="BE738" i="3"/>
  <c r="AZ737" i="3"/>
  <c r="AC737" i="3"/>
  <c r="AE736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BL733" i="3" s="1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X732" i="3"/>
  <c r="AN732" i="3"/>
  <c r="BD732" i="3"/>
  <c r="W732" i="3"/>
  <c r="AS732" i="3"/>
  <c r="N732" i="3"/>
  <c r="AI732" i="3"/>
  <c r="BE732" i="3"/>
  <c r="BB732" i="3"/>
  <c r="AU732" i="3"/>
  <c r="AL732" i="3"/>
  <c r="AF729" i="3"/>
  <c r="AE728" i="3"/>
  <c r="BA725" i="3"/>
  <c r="L757" i="3"/>
  <c r="AJ757" i="3" s="1"/>
  <c r="L755" i="3"/>
  <c r="T755" i="3" s="1"/>
  <c r="L753" i="3"/>
  <c r="L751" i="3"/>
  <c r="AS751" i="3" s="1"/>
  <c r="L749" i="3"/>
  <c r="AB749" i="3" s="1"/>
  <c r="L747" i="3"/>
  <c r="T747" i="3" s="1"/>
  <c r="P740" i="3"/>
  <c r="AF740" i="3"/>
  <c r="AV740" i="3"/>
  <c r="Q740" i="3"/>
  <c r="AL740" i="3"/>
  <c r="BG740" i="3"/>
  <c r="AC740" i="3"/>
  <c r="AX740" i="3"/>
  <c r="S740" i="3"/>
  <c r="AO740" i="3"/>
  <c r="AU738" i="3"/>
  <c r="AU737" i="3"/>
  <c r="O735" i="3"/>
  <c r="P734" i="3"/>
  <c r="X734" i="3"/>
  <c r="AB734" i="3"/>
  <c r="AF734" i="3"/>
  <c r="AN734" i="3"/>
  <c r="AR734" i="3"/>
  <c r="AV734" i="3"/>
  <c r="BD734" i="3"/>
  <c r="BH734" i="3"/>
  <c r="M734" i="3"/>
  <c r="W734" i="3"/>
  <c r="AC734" i="3"/>
  <c r="AH734" i="3"/>
  <c r="AS734" i="3"/>
  <c r="AX734" i="3"/>
  <c r="BC734" i="3"/>
  <c r="N734" i="3"/>
  <c r="S734" i="3"/>
  <c r="Y734" i="3"/>
  <c r="AI734" i="3"/>
  <c r="AO734" i="3"/>
  <c r="AT734" i="3"/>
  <c r="BE734" i="3"/>
  <c r="Q734" i="3"/>
  <c r="AA734" i="3"/>
  <c r="AW734" i="3"/>
  <c r="BG734" i="3"/>
  <c r="U734" i="3"/>
  <c r="AP734" i="3"/>
  <c r="BA734" i="3"/>
  <c r="V734" i="3"/>
  <c r="AQ734" i="3"/>
  <c r="BB734" i="3"/>
  <c r="AQ733" i="3"/>
  <c r="T731" i="3"/>
  <c r="AE731" i="3"/>
  <c r="AO731" i="3"/>
  <c r="AZ731" i="3"/>
  <c r="U731" i="3"/>
  <c r="AF731" i="3"/>
  <c r="AQ731" i="3"/>
  <c r="BA731" i="3"/>
  <c r="O727" i="3"/>
  <c r="P726" i="3"/>
  <c r="T726" i="3"/>
  <c r="AB726" i="3"/>
  <c r="AF726" i="3"/>
  <c r="AJ726" i="3"/>
  <c r="AR726" i="3"/>
  <c r="AV726" i="3"/>
  <c r="AZ726" i="3"/>
  <c r="BH726" i="3"/>
  <c r="M726" i="3"/>
  <c r="R726" i="3"/>
  <c r="AC726" i="3"/>
  <c r="AH726" i="3"/>
  <c r="AM726" i="3"/>
  <c r="AX726" i="3"/>
  <c r="BC726" i="3"/>
  <c r="BI726" i="3"/>
  <c r="S726" i="3"/>
  <c r="Y726" i="3"/>
  <c r="AD726" i="3"/>
  <c r="AO726" i="3"/>
  <c r="AT726" i="3"/>
  <c r="AY726" i="3"/>
  <c r="Q726" i="3"/>
  <c r="AA726" i="3"/>
  <c r="AL726" i="3"/>
  <c r="BG726" i="3"/>
  <c r="U726" i="3"/>
  <c r="AE726" i="3"/>
  <c r="BA726" i="3"/>
  <c r="V726" i="3"/>
  <c r="AG726" i="3"/>
  <c r="BB726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X736" i="3"/>
  <c r="AB736" i="3"/>
  <c r="AN736" i="3"/>
  <c r="AR736" i="3"/>
  <c r="BD736" i="3"/>
  <c r="BH736" i="3"/>
  <c r="W736" i="3"/>
  <c r="AC736" i="3"/>
  <c r="AS736" i="3"/>
  <c r="AX736" i="3"/>
  <c r="N736" i="3"/>
  <c r="S736" i="3"/>
  <c r="AI736" i="3"/>
  <c r="AO736" i="3"/>
  <c r="BE736" i="3"/>
  <c r="V736" i="3"/>
  <c r="BB736" i="3"/>
  <c r="O736" i="3"/>
  <c r="AU736" i="3"/>
  <c r="BF736" i="3"/>
  <c r="AL736" i="3"/>
  <c r="AW736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P728" i="3"/>
  <c r="T728" i="3"/>
  <c r="AF728" i="3"/>
  <c r="AJ728" i="3"/>
  <c r="AV728" i="3"/>
  <c r="AZ728" i="3"/>
  <c r="M728" i="3"/>
  <c r="R728" i="3"/>
  <c r="AH728" i="3"/>
  <c r="AM728" i="3"/>
  <c r="BC728" i="3"/>
  <c r="BI728" i="3"/>
  <c r="Y728" i="3"/>
  <c r="AD728" i="3"/>
  <c r="AT728" i="3"/>
  <c r="AY728" i="3"/>
  <c r="AG728" i="3"/>
  <c r="AQ728" i="3"/>
  <c r="Z728" i="3"/>
  <c r="AK728" i="3"/>
  <c r="Q728" i="3"/>
  <c r="AA728" i="3"/>
  <c r="BG728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BI739" i="3"/>
  <c r="BD739" i="3"/>
  <c r="AY739" i="3"/>
  <c r="AS739" i="3"/>
  <c r="AN739" i="3"/>
  <c r="AI739" i="3"/>
  <c r="AC739" i="3"/>
  <c r="X739" i="3"/>
  <c r="S739" i="3"/>
  <c r="M739" i="3"/>
  <c r="L738" i="3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Z724" i="3"/>
  <c r="P723" i="3"/>
  <c r="BK723" i="3" s="1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BL731" i="3" s="1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BL743" i="3" s="1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BL741" i="3" s="1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BL739" i="3" s="1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X724" i="3"/>
  <c r="AN724" i="3"/>
  <c r="BD724" i="3"/>
  <c r="U724" i="3"/>
  <c r="AK724" i="3"/>
  <c r="BA724" i="3"/>
  <c r="AA724" i="3"/>
  <c r="BG724" i="3"/>
  <c r="AL724" i="3"/>
  <c r="W724" i="3"/>
  <c r="BC724" i="3"/>
  <c r="L736" i="3"/>
  <c r="T736" i="3" s="1"/>
  <c r="L734" i="3"/>
  <c r="L732" i="3"/>
  <c r="P732" i="3" s="1"/>
  <c r="L730" i="3"/>
  <c r="AU730" i="3" s="1"/>
  <c r="L728" i="3"/>
  <c r="AB728" i="3" s="1"/>
  <c r="L726" i="3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BL722" i="3" s="1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BM722" i="3" s="1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BM720" i="3" s="1"/>
  <c r="X720" i="3"/>
  <c r="AB720" i="3"/>
  <c r="AF720" i="3"/>
  <c r="AJ720" i="3"/>
  <c r="BL720" i="3" s="1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BL718" i="3" s="1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N706" i="3"/>
  <c r="R706" i="3"/>
  <c r="AD706" i="3"/>
  <c r="AH706" i="3"/>
  <c r="AT706" i="3"/>
  <c r="AX706" i="3"/>
  <c r="O706" i="3"/>
  <c r="S706" i="3"/>
  <c r="AE706" i="3"/>
  <c r="AI706" i="3"/>
  <c r="AU706" i="3"/>
  <c r="AY706" i="3"/>
  <c r="Q706" i="3"/>
  <c r="Y706" i="3"/>
  <c r="AW706" i="3"/>
  <c r="BE706" i="3"/>
  <c r="AJ706" i="3"/>
  <c r="AR706" i="3"/>
  <c r="M706" i="3"/>
  <c r="U706" i="3"/>
  <c r="AS706" i="3"/>
  <c r="BA706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BM716" i="3" s="1"/>
  <c r="Y716" i="3"/>
  <c r="AC716" i="3"/>
  <c r="AG716" i="3"/>
  <c r="AK716" i="3"/>
  <c r="AO716" i="3"/>
  <c r="AS716" i="3"/>
  <c r="AW716" i="3"/>
  <c r="BA716" i="3"/>
  <c r="BE716" i="3"/>
  <c r="BI716" i="3"/>
  <c r="N716" i="3"/>
  <c r="BJ716" i="3" s="1"/>
  <c r="R716" i="3"/>
  <c r="V716" i="3"/>
  <c r="Z716" i="3"/>
  <c r="AD716" i="3"/>
  <c r="AH716" i="3"/>
  <c r="AL716" i="3"/>
  <c r="AP716" i="3"/>
  <c r="AT716" i="3"/>
  <c r="BL716" i="3" s="1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BM714" i="3" s="1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BL714" i="3" s="1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07" i="3"/>
  <c r="AB707" i="3"/>
  <c r="AF707" i="3"/>
  <c r="AR707" i="3"/>
  <c r="AV707" i="3"/>
  <c r="BH707" i="3"/>
  <c r="M707" i="3"/>
  <c r="Y707" i="3"/>
  <c r="AC707" i="3"/>
  <c r="AO707" i="3"/>
  <c r="AS707" i="3"/>
  <c r="BE707" i="3"/>
  <c r="BI707" i="3"/>
  <c r="AD707" i="3"/>
  <c r="AL707" i="3"/>
  <c r="O707" i="3"/>
  <c r="W707" i="3"/>
  <c r="AU707" i="3"/>
  <c r="BC707" i="3"/>
  <c r="AH707" i="3"/>
  <c r="AP707" i="3"/>
  <c r="BD706" i="3"/>
  <c r="X706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W696" i="3"/>
  <c r="AM696" i="3"/>
  <c r="BC696" i="3"/>
  <c r="X696" i="3"/>
  <c r="AN696" i="3"/>
  <c r="BD696" i="3"/>
  <c r="U696" i="3"/>
  <c r="AK696" i="3"/>
  <c r="BA696" i="3"/>
  <c r="AD696" i="3"/>
  <c r="AX696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BF696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BM699" i="3" s="1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BL699" i="3" s="1"/>
  <c r="V699" i="3"/>
  <c r="Z699" i="3"/>
  <c r="AD699" i="3"/>
  <c r="AH699" i="3"/>
  <c r="AL699" i="3"/>
  <c r="AP699" i="3"/>
  <c r="AT699" i="3"/>
  <c r="AX699" i="3"/>
  <c r="BB699" i="3"/>
  <c r="BF699" i="3"/>
  <c r="S698" i="3"/>
  <c r="W698" i="3"/>
  <c r="AI698" i="3"/>
  <c r="AM698" i="3"/>
  <c r="AY698" i="3"/>
  <c r="BC698" i="3"/>
  <c r="T698" i="3"/>
  <c r="X698" i="3"/>
  <c r="AJ698" i="3"/>
  <c r="AN698" i="3"/>
  <c r="AZ698" i="3"/>
  <c r="BD698" i="3"/>
  <c r="Q698" i="3"/>
  <c r="U698" i="3"/>
  <c r="AG698" i="3"/>
  <c r="AK698" i="3"/>
  <c r="AW698" i="3"/>
  <c r="BA698" i="3"/>
  <c r="N698" i="3"/>
  <c r="AD698" i="3"/>
  <c r="AH698" i="3"/>
  <c r="AX698" i="3"/>
  <c r="BB698" i="3"/>
  <c r="AP696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K499" i="3" s="1"/>
  <c r="G499" i="3"/>
  <c r="H499" i="3"/>
  <c r="I499" i="3"/>
  <c r="L499" i="3" s="1"/>
  <c r="J499" i="3"/>
  <c r="E500" i="3"/>
  <c r="F500" i="3"/>
  <c r="G500" i="3"/>
  <c r="H500" i="3"/>
  <c r="I500" i="3"/>
  <c r="J500" i="3"/>
  <c r="K500" i="3"/>
  <c r="P500" i="3" s="1"/>
  <c r="L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E501" i="3"/>
  <c r="K501" i="3" s="1"/>
  <c r="F501" i="3"/>
  <c r="G501" i="3"/>
  <c r="H501" i="3"/>
  <c r="I501" i="3"/>
  <c r="L501" i="3" s="1"/>
  <c r="J501" i="3"/>
  <c r="U501" i="3"/>
  <c r="AK501" i="3"/>
  <c r="BA501" i="3"/>
  <c r="E502" i="3"/>
  <c r="F502" i="3"/>
  <c r="G502" i="3"/>
  <c r="H502" i="3"/>
  <c r="I502" i="3"/>
  <c r="J502" i="3"/>
  <c r="L502" i="3" s="1"/>
  <c r="K502" i="3"/>
  <c r="O502" i="3" s="1"/>
  <c r="BL502" i="3" s="1"/>
  <c r="S502" i="3"/>
  <c r="BM502" i="3" s="1"/>
  <c r="AA502" i="3"/>
  <c r="AI502" i="3"/>
  <c r="AQ502" i="3"/>
  <c r="AY502" i="3"/>
  <c r="BG502" i="3"/>
  <c r="E503" i="3"/>
  <c r="K503" i="3" s="1"/>
  <c r="F503" i="3"/>
  <c r="G503" i="3"/>
  <c r="H503" i="3"/>
  <c r="I503" i="3"/>
  <c r="L503" i="3" s="1"/>
  <c r="J503" i="3"/>
  <c r="U503" i="3"/>
  <c r="AK503" i="3"/>
  <c r="BA503" i="3"/>
  <c r="E504" i="3"/>
  <c r="F504" i="3"/>
  <c r="G504" i="3"/>
  <c r="H504" i="3"/>
  <c r="I504" i="3"/>
  <c r="L504" i="3" s="1"/>
  <c r="W504" i="3" s="1"/>
  <c r="J504" i="3"/>
  <c r="K504" i="3"/>
  <c r="O504" i="3" s="1"/>
  <c r="S504" i="3"/>
  <c r="AA504" i="3"/>
  <c r="AI504" i="3"/>
  <c r="AQ504" i="3"/>
  <c r="AY504" i="3"/>
  <c r="BG504" i="3"/>
  <c r="E505" i="3"/>
  <c r="K505" i="3" s="1"/>
  <c r="F505" i="3"/>
  <c r="G505" i="3"/>
  <c r="H505" i="3"/>
  <c r="I505" i="3"/>
  <c r="L505" i="3" s="1"/>
  <c r="J505" i="3"/>
  <c r="E506" i="3"/>
  <c r="F506" i="3"/>
  <c r="K506" i="3" s="1"/>
  <c r="G506" i="3"/>
  <c r="H506" i="3"/>
  <c r="I506" i="3"/>
  <c r="J506" i="3"/>
  <c r="L506" i="3"/>
  <c r="E507" i="3"/>
  <c r="F507" i="3"/>
  <c r="K507" i="3" s="1"/>
  <c r="G507" i="3"/>
  <c r="H507" i="3"/>
  <c r="I507" i="3"/>
  <c r="J507" i="3"/>
  <c r="L507" i="3" s="1"/>
  <c r="E508" i="3"/>
  <c r="K508" i="3" s="1"/>
  <c r="F508" i="3"/>
  <c r="G508" i="3"/>
  <c r="H508" i="3"/>
  <c r="I508" i="3"/>
  <c r="J508" i="3"/>
  <c r="L508" i="3"/>
  <c r="E509" i="3"/>
  <c r="F509" i="3"/>
  <c r="K509" i="3" s="1"/>
  <c r="G509" i="3"/>
  <c r="H509" i="3"/>
  <c r="I509" i="3"/>
  <c r="J509" i="3"/>
  <c r="L509" i="3" s="1"/>
  <c r="E510" i="3"/>
  <c r="K510" i="3" s="1"/>
  <c r="F510" i="3"/>
  <c r="G510" i="3"/>
  <c r="H510" i="3"/>
  <c r="L510" i="3" s="1"/>
  <c r="I510" i="3"/>
  <c r="J510" i="3"/>
  <c r="E511" i="3"/>
  <c r="F511" i="3"/>
  <c r="K511" i="3" s="1"/>
  <c r="G511" i="3"/>
  <c r="H511" i="3"/>
  <c r="I511" i="3"/>
  <c r="J511" i="3"/>
  <c r="L511" i="3" s="1"/>
  <c r="E512" i="3"/>
  <c r="K512" i="3" s="1"/>
  <c r="F512" i="3"/>
  <c r="G512" i="3"/>
  <c r="H512" i="3"/>
  <c r="I512" i="3"/>
  <c r="L512" i="3" s="1"/>
  <c r="J512" i="3"/>
  <c r="E513" i="3"/>
  <c r="F513" i="3"/>
  <c r="G513" i="3"/>
  <c r="H513" i="3"/>
  <c r="I513" i="3"/>
  <c r="J513" i="3"/>
  <c r="K513" i="3"/>
  <c r="L513" i="3"/>
  <c r="M513" i="3" s="1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E514" i="3"/>
  <c r="F514" i="3"/>
  <c r="K514" i="3" s="1"/>
  <c r="G514" i="3"/>
  <c r="H514" i="3"/>
  <c r="I514" i="3"/>
  <c r="L514" i="3" s="1"/>
  <c r="J514" i="3"/>
  <c r="E515" i="3"/>
  <c r="K515" i="3" s="1"/>
  <c r="Y515" i="3" s="1"/>
  <c r="F515" i="3"/>
  <c r="G515" i="3"/>
  <c r="H515" i="3"/>
  <c r="I515" i="3"/>
  <c r="L515" i="3" s="1"/>
  <c r="BI515" i="3" s="1"/>
  <c r="J515" i="3"/>
  <c r="U515" i="3"/>
  <c r="AK515" i="3"/>
  <c r="BA515" i="3"/>
  <c r="E516" i="3"/>
  <c r="F516" i="3"/>
  <c r="G516" i="3"/>
  <c r="H516" i="3"/>
  <c r="I516" i="3"/>
  <c r="J516" i="3"/>
  <c r="L516" i="3" s="1"/>
  <c r="K516" i="3"/>
  <c r="O516" i="3" s="1"/>
  <c r="AA516" i="3"/>
  <c r="AQ516" i="3"/>
  <c r="BG516" i="3"/>
  <c r="E517" i="3"/>
  <c r="K517" i="3" s="1"/>
  <c r="F517" i="3"/>
  <c r="G517" i="3"/>
  <c r="H517" i="3"/>
  <c r="I517" i="3"/>
  <c r="L517" i="3" s="1"/>
  <c r="J517" i="3"/>
  <c r="E518" i="3"/>
  <c r="F518" i="3"/>
  <c r="G518" i="3"/>
  <c r="H518" i="3"/>
  <c r="I518" i="3"/>
  <c r="J518" i="3"/>
  <c r="L518" i="3" s="1"/>
  <c r="K518" i="3"/>
  <c r="E519" i="3"/>
  <c r="F519" i="3"/>
  <c r="G519" i="3"/>
  <c r="H519" i="3"/>
  <c r="I519" i="3"/>
  <c r="L519" i="3" s="1"/>
  <c r="J519" i="3"/>
  <c r="K519" i="3"/>
  <c r="E520" i="3"/>
  <c r="F520" i="3"/>
  <c r="G520" i="3"/>
  <c r="H520" i="3"/>
  <c r="I520" i="3"/>
  <c r="L520" i="3" s="1"/>
  <c r="J520" i="3"/>
  <c r="K520" i="3"/>
  <c r="E521" i="3"/>
  <c r="F521" i="3"/>
  <c r="G521" i="3"/>
  <c r="H521" i="3"/>
  <c r="I521" i="3"/>
  <c r="L521" i="3" s="1"/>
  <c r="J521" i="3"/>
  <c r="K521" i="3"/>
  <c r="N521" i="3" s="1"/>
  <c r="E522" i="3"/>
  <c r="K522" i="3" s="1"/>
  <c r="F522" i="3"/>
  <c r="G522" i="3"/>
  <c r="H522" i="3"/>
  <c r="I522" i="3"/>
  <c r="L522" i="3" s="1"/>
  <c r="J522" i="3"/>
  <c r="E523" i="3"/>
  <c r="F523" i="3"/>
  <c r="G523" i="3"/>
  <c r="H523" i="3"/>
  <c r="I523" i="3"/>
  <c r="L523" i="3" s="1"/>
  <c r="AY523" i="3" s="1"/>
  <c r="J523" i="3"/>
  <c r="K523" i="3"/>
  <c r="AQ523" i="3"/>
  <c r="AU523" i="3"/>
  <c r="AW523" i="3"/>
  <c r="BA523" i="3"/>
  <c r="BC523" i="3"/>
  <c r="BE523" i="3"/>
  <c r="BI523" i="3"/>
  <c r="E524" i="3"/>
  <c r="F524" i="3"/>
  <c r="G524" i="3"/>
  <c r="H524" i="3"/>
  <c r="I524" i="3"/>
  <c r="L524" i="3" s="1"/>
  <c r="J524" i="3"/>
  <c r="K524" i="3"/>
  <c r="E525" i="3"/>
  <c r="K525" i="3" s="1"/>
  <c r="F525" i="3"/>
  <c r="G525" i="3"/>
  <c r="H525" i="3"/>
  <c r="I525" i="3"/>
  <c r="L525" i="3" s="1"/>
  <c r="J525" i="3"/>
  <c r="E526" i="3"/>
  <c r="F526" i="3"/>
  <c r="G526" i="3"/>
  <c r="H526" i="3"/>
  <c r="I526" i="3"/>
  <c r="J526" i="3"/>
  <c r="K526" i="3"/>
  <c r="M526" i="3" s="1"/>
  <c r="L526" i="3"/>
  <c r="O526" i="3" s="1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E527" i="3"/>
  <c r="K527" i="3" s="1"/>
  <c r="Z527" i="3" s="1"/>
  <c r="F527" i="3"/>
  <c r="G527" i="3"/>
  <c r="H527" i="3"/>
  <c r="I527" i="3"/>
  <c r="L527" i="3" s="1"/>
  <c r="J527" i="3"/>
  <c r="N527" i="3"/>
  <c r="V527" i="3"/>
  <c r="AD527" i="3"/>
  <c r="AL527" i="3"/>
  <c r="AT527" i="3"/>
  <c r="BB527" i="3"/>
  <c r="E528" i="3"/>
  <c r="F528" i="3"/>
  <c r="G528" i="3"/>
  <c r="H528" i="3"/>
  <c r="I528" i="3"/>
  <c r="J528" i="3"/>
  <c r="K528" i="3"/>
  <c r="M528" i="3" s="1"/>
  <c r="L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K530" i="3"/>
  <c r="L530" i="3"/>
  <c r="P530" i="3" s="1"/>
  <c r="T530" i="3"/>
  <c r="AB530" i="3"/>
  <c r="AJ530" i="3"/>
  <c r="AR530" i="3"/>
  <c r="AZ530" i="3"/>
  <c r="BH530" i="3"/>
  <c r="E531" i="3"/>
  <c r="K531" i="3" s="1"/>
  <c r="Z531" i="3" s="1"/>
  <c r="F531" i="3"/>
  <c r="G531" i="3"/>
  <c r="H531" i="3"/>
  <c r="I531" i="3"/>
  <c r="L531" i="3" s="1"/>
  <c r="J531" i="3"/>
  <c r="V531" i="3"/>
  <c r="AL531" i="3"/>
  <c r="BB531" i="3"/>
  <c r="E532" i="3"/>
  <c r="F532" i="3"/>
  <c r="G532" i="3"/>
  <c r="H532" i="3"/>
  <c r="I532" i="3"/>
  <c r="J532" i="3"/>
  <c r="K532" i="3"/>
  <c r="M532" i="3" s="1"/>
  <c r="L532" i="3"/>
  <c r="P532" i="3"/>
  <c r="T532" i="3"/>
  <c r="X532" i="3"/>
  <c r="AB532" i="3"/>
  <c r="AF532" i="3"/>
  <c r="AJ532" i="3"/>
  <c r="AN532" i="3"/>
  <c r="AR532" i="3"/>
  <c r="AV532" i="3"/>
  <c r="AZ532" i="3"/>
  <c r="BD532" i="3"/>
  <c r="BH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K534" i="3"/>
  <c r="L534" i="3"/>
  <c r="O534" i="3" s="1"/>
  <c r="W534" i="3"/>
  <c r="AE534" i="3"/>
  <c r="AM534" i="3"/>
  <c r="AU534" i="3"/>
  <c r="BC534" i="3"/>
  <c r="E535" i="3"/>
  <c r="K535" i="3" s="1"/>
  <c r="R535" i="3" s="1"/>
  <c r="F535" i="3"/>
  <c r="G535" i="3"/>
  <c r="H535" i="3"/>
  <c r="I535" i="3"/>
  <c r="L535" i="3" s="1"/>
  <c r="J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E536" i="3"/>
  <c r="F536" i="3"/>
  <c r="G536" i="3"/>
  <c r="H536" i="3"/>
  <c r="I536" i="3"/>
  <c r="J536" i="3"/>
  <c r="K536" i="3"/>
  <c r="M536" i="3" s="1"/>
  <c r="L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E537" i="3"/>
  <c r="F537" i="3"/>
  <c r="K537" i="3" s="1"/>
  <c r="N537" i="3" s="1"/>
  <c r="G537" i="3"/>
  <c r="H537" i="3"/>
  <c r="I537" i="3"/>
  <c r="J537" i="3"/>
  <c r="L537" i="3" s="1"/>
  <c r="Z537" i="3"/>
  <c r="AP537" i="3"/>
  <c r="BF537" i="3"/>
  <c r="E538" i="3"/>
  <c r="F538" i="3"/>
  <c r="K538" i="3" s="1"/>
  <c r="G538" i="3"/>
  <c r="H538" i="3"/>
  <c r="L538" i="3" s="1"/>
  <c r="I538" i="3"/>
  <c r="J538" i="3"/>
  <c r="E539" i="3"/>
  <c r="F539" i="3"/>
  <c r="K539" i="3" s="1"/>
  <c r="G539" i="3"/>
  <c r="H539" i="3"/>
  <c r="I539" i="3"/>
  <c r="J539" i="3"/>
  <c r="L539" i="3"/>
  <c r="N539" i="3" s="1"/>
  <c r="T539" i="3"/>
  <c r="AB539" i="3"/>
  <c r="AJ539" i="3"/>
  <c r="AR539" i="3"/>
  <c r="AZ539" i="3"/>
  <c r="BH539" i="3"/>
  <c r="E540" i="3"/>
  <c r="F540" i="3"/>
  <c r="K540" i="3" s="1"/>
  <c r="G540" i="3"/>
  <c r="H540" i="3"/>
  <c r="I540" i="3"/>
  <c r="J540" i="3"/>
  <c r="L540" i="3"/>
  <c r="R540" i="3" s="1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E541" i="3"/>
  <c r="F541" i="3"/>
  <c r="K541" i="3" s="1"/>
  <c r="G541" i="3"/>
  <c r="H541" i="3"/>
  <c r="I541" i="3"/>
  <c r="J541" i="3"/>
  <c r="L541" i="3"/>
  <c r="N541" i="3" s="1"/>
  <c r="T541" i="3"/>
  <c r="AB541" i="3"/>
  <c r="AJ541" i="3"/>
  <c r="AR541" i="3"/>
  <c r="AZ541" i="3"/>
  <c r="BH541" i="3"/>
  <c r="E542" i="3"/>
  <c r="F542" i="3"/>
  <c r="K542" i="3" s="1"/>
  <c r="N542" i="3" s="1"/>
  <c r="G542" i="3"/>
  <c r="H542" i="3"/>
  <c r="I542" i="3"/>
  <c r="J542" i="3"/>
  <c r="L542" i="3"/>
  <c r="R542" i="3" s="1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E543" i="3"/>
  <c r="F543" i="3"/>
  <c r="K543" i="3" s="1"/>
  <c r="G543" i="3"/>
  <c r="H543" i="3"/>
  <c r="I543" i="3"/>
  <c r="J543" i="3"/>
  <c r="L543" i="3"/>
  <c r="N543" i="3" s="1"/>
  <c r="T543" i="3"/>
  <c r="AB543" i="3"/>
  <c r="AJ543" i="3"/>
  <c r="AR543" i="3"/>
  <c r="AZ543" i="3"/>
  <c r="BH543" i="3"/>
  <c r="E544" i="3"/>
  <c r="F544" i="3"/>
  <c r="K544" i="3" s="1"/>
  <c r="N544" i="3" s="1"/>
  <c r="G544" i="3"/>
  <c r="H544" i="3"/>
  <c r="I544" i="3"/>
  <c r="J544" i="3"/>
  <c r="L544" i="3"/>
  <c r="R544" i="3" s="1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E545" i="3"/>
  <c r="F545" i="3"/>
  <c r="K545" i="3" s="1"/>
  <c r="G545" i="3"/>
  <c r="H545" i="3"/>
  <c r="I545" i="3"/>
  <c r="J545" i="3"/>
  <c r="L545" i="3"/>
  <c r="N545" i="3" s="1"/>
  <c r="T545" i="3"/>
  <c r="AB545" i="3"/>
  <c r="AJ545" i="3"/>
  <c r="AR545" i="3"/>
  <c r="AZ545" i="3"/>
  <c r="BE545" i="3"/>
  <c r="E546" i="3"/>
  <c r="F546" i="3"/>
  <c r="G546" i="3"/>
  <c r="H546" i="3"/>
  <c r="I546" i="3"/>
  <c r="L546" i="3" s="1"/>
  <c r="J546" i="3"/>
  <c r="K546" i="3"/>
  <c r="E547" i="3"/>
  <c r="F547" i="3"/>
  <c r="G547" i="3"/>
  <c r="H547" i="3"/>
  <c r="I547" i="3"/>
  <c r="L547" i="3" s="1"/>
  <c r="J547" i="3"/>
  <c r="K547" i="3"/>
  <c r="P547" i="3" s="1"/>
  <c r="E548" i="3"/>
  <c r="K548" i="3" s="1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K549" i="3"/>
  <c r="E550" i="3"/>
  <c r="K550" i="3" s="1"/>
  <c r="F550" i="3"/>
  <c r="G550" i="3"/>
  <c r="H550" i="3"/>
  <c r="I550" i="3"/>
  <c r="J550" i="3"/>
  <c r="L550" i="3"/>
  <c r="P550" i="3" s="1"/>
  <c r="X550" i="3"/>
  <c r="AB550" i="3"/>
  <c r="AN550" i="3"/>
  <c r="AR550" i="3"/>
  <c r="BD550" i="3"/>
  <c r="BH550" i="3"/>
  <c r="E551" i="3"/>
  <c r="F551" i="3"/>
  <c r="K551" i="3" s="1"/>
  <c r="G551" i="3"/>
  <c r="H551" i="3"/>
  <c r="I551" i="3"/>
  <c r="J551" i="3"/>
  <c r="E552" i="3"/>
  <c r="K552" i="3" s="1"/>
  <c r="F552" i="3"/>
  <c r="G552" i="3"/>
  <c r="H552" i="3"/>
  <c r="I552" i="3"/>
  <c r="J552" i="3"/>
  <c r="L552" i="3"/>
  <c r="P552" i="3" s="1"/>
  <c r="X552" i="3"/>
  <c r="AB552" i="3"/>
  <c r="AN552" i="3"/>
  <c r="AR552" i="3"/>
  <c r="BD552" i="3"/>
  <c r="BH552" i="3"/>
  <c r="E553" i="3"/>
  <c r="F553" i="3"/>
  <c r="K553" i="3" s="1"/>
  <c r="G553" i="3"/>
  <c r="H553" i="3"/>
  <c r="I553" i="3"/>
  <c r="J553" i="3"/>
  <c r="E554" i="3"/>
  <c r="K554" i="3" s="1"/>
  <c r="Q554" i="3" s="1"/>
  <c r="F554" i="3"/>
  <c r="G554" i="3"/>
  <c r="H554" i="3"/>
  <c r="L554" i="3" s="1"/>
  <c r="I554" i="3"/>
  <c r="J554" i="3"/>
  <c r="U554" i="3"/>
  <c r="AC554" i="3"/>
  <c r="BA554" i="3"/>
  <c r="BI554" i="3"/>
  <c r="E555" i="3"/>
  <c r="F555" i="3"/>
  <c r="K555" i="3" s="1"/>
  <c r="G555" i="3"/>
  <c r="H555" i="3"/>
  <c r="I555" i="3"/>
  <c r="J555" i="3"/>
  <c r="E556" i="3"/>
  <c r="K556" i="3" s="1"/>
  <c r="F556" i="3"/>
  <c r="G556" i="3"/>
  <c r="H556" i="3"/>
  <c r="L556" i="3" s="1"/>
  <c r="I556" i="3"/>
  <c r="J556" i="3"/>
  <c r="E557" i="3"/>
  <c r="F557" i="3"/>
  <c r="K557" i="3" s="1"/>
  <c r="G557" i="3"/>
  <c r="H557" i="3"/>
  <c r="I557" i="3"/>
  <c r="J557" i="3"/>
  <c r="L557" i="3" s="1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E558" i="3"/>
  <c r="K558" i="3" s="1"/>
  <c r="F558" i="3"/>
  <c r="G558" i="3"/>
  <c r="H558" i="3"/>
  <c r="L558" i="3" s="1"/>
  <c r="I558" i="3"/>
  <c r="J558" i="3"/>
  <c r="E559" i="3"/>
  <c r="F559" i="3"/>
  <c r="K559" i="3" s="1"/>
  <c r="N559" i="3" s="1"/>
  <c r="G559" i="3"/>
  <c r="H559" i="3"/>
  <c r="I559" i="3"/>
  <c r="J559" i="3"/>
  <c r="L559" i="3" s="1"/>
  <c r="R559" i="3"/>
  <c r="V559" i="3"/>
  <c r="Z559" i="3"/>
  <c r="AH559" i="3"/>
  <c r="AL559" i="3"/>
  <c r="AP559" i="3"/>
  <c r="AX559" i="3"/>
  <c r="BB559" i="3"/>
  <c r="BF559" i="3"/>
  <c r="E560" i="3"/>
  <c r="K560" i="3" s="1"/>
  <c r="F560" i="3"/>
  <c r="G560" i="3"/>
  <c r="H560" i="3"/>
  <c r="L560" i="3" s="1"/>
  <c r="I560" i="3"/>
  <c r="J560" i="3"/>
  <c r="E561" i="3"/>
  <c r="F561" i="3"/>
  <c r="K561" i="3" s="1"/>
  <c r="N561" i="3" s="1"/>
  <c r="G561" i="3"/>
  <c r="H561" i="3"/>
  <c r="I561" i="3"/>
  <c r="J561" i="3"/>
  <c r="L561" i="3" s="1"/>
  <c r="R561" i="3"/>
  <c r="Z561" i="3"/>
  <c r="AH561" i="3"/>
  <c r="AP561" i="3"/>
  <c r="AX561" i="3"/>
  <c r="BF561" i="3"/>
  <c r="E562" i="3"/>
  <c r="K562" i="3" s="1"/>
  <c r="F562" i="3"/>
  <c r="G562" i="3"/>
  <c r="H562" i="3"/>
  <c r="L562" i="3" s="1"/>
  <c r="I562" i="3"/>
  <c r="J562" i="3"/>
  <c r="E563" i="3"/>
  <c r="F563" i="3"/>
  <c r="K563" i="3" s="1"/>
  <c r="N563" i="3" s="1"/>
  <c r="G563" i="3"/>
  <c r="H563" i="3"/>
  <c r="I563" i="3"/>
  <c r="J563" i="3"/>
  <c r="L563" i="3" s="1"/>
  <c r="R563" i="3" s="1"/>
  <c r="Z563" i="3"/>
  <c r="AP563" i="3"/>
  <c r="BF563" i="3"/>
  <c r="E564" i="3"/>
  <c r="K564" i="3" s="1"/>
  <c r="F564" i="3"/>
  <c r="G564" i="3"/>
  <c r="H564" i="3"/>
  <c r="L564" i="3" s="1"/>
  <c r="I564" i="3"/>
  <c r="J564" i="3"/>
  <c r="E565" i="3"/>
  <c r="F565" i="3"/>
  <c r="K565" i="3" s="1"/>
  <c r="N565" i="3" s="1"/>
  <c r="G565" i="3"/>
  <c r="H565" i="3"/>
  <c r="I565" i="3"/>
  <c r="J565" i="3"/>
  <c r="L565" i="3" s="1"/>
  <c r="Z565" i="3"/>
  <c r="AP565" i="3"/>
  <c r="BB565" i="3"/>
  <c r="E566" i="3"/>
  <c r="K566" i="3" s="1"/>
  <c r="F566" i="3"/>
  <c r="G566" i="3"/>
  <c r="H566" i="3"/>
  <c r="L566" i="3" s="1"/>
  <c r="I566" i="3"/>
  <c r="J566" i="3"/>
  <c r="E567" i="3"/>
  <c r="F567" i="3"/>
  <c r="K567" i="3" s="1"/>
  <c r="G567" i="3"/>
  <c r="H567" i="3"/>
  <c r="I567" i="3"/>
  <c r="J567" i="3"/>
  <c r="L567" i="3" s="1"/>
  <c r="E568" i="3"/>
  <c r="K568" i="3" s="1"/>
  <c r="F568" i="3"/>
  <c r="G568" i="3"/>
  <c r="H568" i="3"/>
  <c r="L568" i="3" s="1"/>
  <c r="I568" i="3"/>
  <c r="J568" i="3"/>
  <c r="E569" i="3"/>
  <c r="F569" i="3"/>
  <c r="G569" i="3"/>
  <c r="H569" i="3"/>
  <c r="I569" i="3"/>
  <c r="L569" i="3" s="1"/>
  <c r="J569" i="3"/>
  <c r="K569" i="3"/>
  <c r="E570" i="3"/>
  <c r="F570" i="3"/>
  <c r="G570" i="3"/>
  <c r="H570" i="3"/>
  <c r="I570" i="3"/>
  <c r="L570" i="3" s="1"/>
  <c r="J570" i="3"/>
  <c r="K570" i="3"/>
  <c r="E571" i="3"/>
  <c r="F571" i="3"/>
  <c r="G571" i="3"/>
  <c r="H571" i="3"/>
  <c r="I571" i="3"/>
  <c r="L571" i="3" s="1"/>
  <c r="J571" i="3"/>
  <c r="K571" i="3"/>
  <c r="N571" i="3" s="1"/>
  <c r="E572" i="3"/>
  <c r="F572" i="3"/>
  <c r="G572" i="3"/>
  <c r="H572" i="3"/>
  <c r="I572" i="3"/>
  <c r="L572" i="3" s="1"/>
  <c r="J572" i="3"/>
  <c r="K572" i="3"/>
  <c r="E573" i="3"/>
  <c r="F573" i="3"/>
  <c r="G573" i="3"/>
  <c r="H573" i="3"/>
  <c r="I573" i="3"/>
  <c r="L573" i="3" s="1"/>
  <c r="J573" i="3"/>
  <c r="K573" i="3"/>
  <c r="E574" i="3"/>
  <c r="F574" i="3"/>
  <c r="G574" i="3"/>
  <c r="H574" i="3"/>
  <c r="I574" i="3"/>
  <c r="L574" i="3" s="1"/>
  <c r="J574" i="3"/>
  <c r="K574" i="3"/>
  <c r="E575" i="3"/>
  <c r="F575" i="3"/>
  <c r="G575" i="3"/>
  <c r="H575" i="3"/>
  <c r="I575" i="3"/>
  <c r="L575" i="3" s="1"/>
  <c r="J575" i="3"/>
  <c r="K575" i="3"/>
  <c r="N575" i="3" s="1"/>
  <c r="BJ575" i="3" s="1"/>
  <c r="E576" i="3"/>
  <c r="F576" i="3"/>
  <c r="G576" i="3"/>
  <c r="H576" i="3"/>
  <c r="I576" i="3"/>
  <c r="L576" i="3" s="1"/>
  <c r="J576" i="3"/>
  <c r="K576" i="3"/>
  <c r="P576" i="3" s="1"/>
  <c r="E577" i="3"/>
  <c r="F577" i="3"/>
  <c r="G577" i="3"/>
  <c r="H577" i="3"/>
  <c r="I577" i="3"/>
  <c r="L577" i="3" s="1"/>
  <c r="J577" i="3"/>
  <c r="K577" i="3"/>
  <c r="E578" i="3"/>
  <c r="F578" i="3"/>
  <c r="G578" i="3"/>
  <c r="H578" i="3"/>
  <c r="I578" i="3"/>
  <c r="L578" i="3" s="1"/>
  <c r="J578" i="3"/>
  <c r="K578" i="3"/>
  <c r="E579" i="3"/>
  <c r="F579" i="3"/>
  <c r="G579" i="3"/>
  <c r="H579" i="3"/>
  <c r="I579" i="3"/>
  <c r="L579" i="3" s="1"/>
  <c r="J579" i="3"/>
  <c r="K579" i="3"/>
  <c r="N579" i="3" s="1"/>
  <c r="E580" i="3"/>
  <c r="F580" i="3"/>
  <c r="G580" i="3"/>
  <c r="H580" i="3"/>
  <c r="I580" i="3"/>
  <c r="L580" i="3" s="1"/>
  <c r="J580" i="3"/>
  <c r="K580" i="3"/>
  <c r="P580" i="3" s="1"/>
  <c r="E581" i="3"/>
  <c r="F581" i="3"/>
  <c r="G581" i="3"/>
  <c r="H581" i="3"/>
  <c r="I581" i="3"/>
  <c r="L581" i="3" s="1"/>
  <c r="J581" i="3"/>
  <c r="K581" i="3"/>
  <c r="E582" i="3"/>
  <c r="F582" i="3"/>
  <c r="G582" i="3"/>
  <c r="H582" i="3"/>
  <c r="I582" i="3"/>
  <c r="L582" i="3" s="1"/>
  <c r="J582" i="3"/>
  <c r="K582" i="3"/>
  <c r="E583" i="3"/>
  <c r="F583" i="3"/>
  <c r="G583" i="3"/>
  <c r="H583" i="3"/>
  <c r="I583" i="3"/>
  <c r="L583" i="3" s="1"/>
  <c r="J583" i="3"/>
  <c r="K583" i="3"/>
  <c r="P583" i="3" s="1"/>
  <c r="E584" i="3"/>
  <c r="F584" i="3"/>
  <c r="G584" i="3"/>
  <c r="H584" i="3"/>
  <c r="I584" i="3"/>
  <c r="L584" i="3" s="1"/>
  <c r="J584" i="3"/>
  <c r="K584" i="3"/>
  <c r="P584" i="3" s="1"/>
  <c r="E585" i="3"/>
  <c r="F585" i="3"/>
  <c r="G585" i="3"/>
  <c r="H585" i="3"/>
  <c r="I585" i="3"/>
  <c r="L585" i="3" s="1"/>
  <c r="J585" i="3"/>
  <c r="K585" i="3"/>
  <c r="E586" i="3"/>
  <c r="F586" i="3"/>
  <c r="G586" i="3"/>
  <c r="H586" i="3"/>
  <c r="I586" i="3"/>
  <c r="L586" i="3" s="1"/>
  <c r="J586" i="3"/>
  <c r="K586" i="3"/>
  <c r="E587" i="3"/>
  <c r="K587" i="3" s="1"/>
  <c r="F587" i="3"/>
  <c r="G587" i="3"/>
  <c r="H587" i="3"/>
  <c r="I587" i="3"/>
  <c r="L587" i="3" s="1"/>
  <c r="J587" i="3"/>
  <c r="M587" i="3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E588" i="3"/>
  <c r="F588" i="3"/>
  <c r="G588" i="3"/>
  <c r="H588" i="3"/>
  <c r="I588" i="3"/>
  <c r="L588" i="3" s="1"/>
  <c r="J588" i="3"/>
  <c r="K588" i="3"/>
  <c r="E589" i="3"/>
  <c r="F589" i="3"/>
  <c r="G589" i="3"/>
  <c r="H589" i="3"/>
  <c r="I589" i="3"/>
  <c r="J589" i="3"/>
  <c r="K589" i="3"/>
  <c r="E590" i="3"/>
  <c r="K590" i="3" s="1"/>
  <c r="F590" i="3"/>
  <c r="G590" i="3"/>
  <c r="H590" i="3"/>
  <c r="I590" i="3"/>
  <c r="L590" i="3" s="1"/>
  <c r="J590" i="3"/>
  <c r="E591" i="3"/>
  <c r="F591" i="3"/>
  <c r="G591" i="3"/>
  <c r="H591" i="3"/>
  <c r="I591" i="3"/>
  <c r="J591" i="3"/>
  <c r="L591" i="3" s="1"/>
  <c r="K591" i="3"/>
  <c r="M591" i="3" s="1"/>
  <c r="E592" i="3"/>
  <c r="K592" i="3" s="1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L593" i="3" s="1"/>
  <c r="K593" i="3"/>
  <c r="E594" i="3"/>
  <c r="K594" i="3" s="1"/>
  <c r="F594" i="3"/>
  <c r="G594" i="3"/>
  <c r="H594" i="3"/>
  <c r="I594" i="3"/>
  <c r="L594" i="3" s="1"/>
  <c r="J594" i="3"/>
  <c r="E595" i="3"/>
  <c r="F595" i="3"/>
  <c r="G595" i="3"/>
  <c r="H595" i="3"/>
  <c r="I595" i="3"/>
  <c r="J595" i="3"/>
  <c r="L595" i="3" s="1"/>
  <c r="K595" i="3"/>
  <c r="M595" i="3" s="1"/>
  <c r="E596" i="3"/>
  <c r="K596" i="3" s="1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L597" i="3" s="1"/>
  <c r="K597" i="3"/>
  <c r="E598" i="3"/>
  <c r="K598" i="3" s="1"/>
  <c r="F598" i="3"/>
  <c r="G598" i="3"/>
  <c r="H598" i="3"/>
  <c r="I598" i="3"/>
  <c r="L598" i="3" s="1"/>
  <c r="J598" i="3"/>
  <c r="E599" i="3"/>
  <c r="F599" i="3"/>
  <c r="G599" i="3"/>
  <c r="H599" i="3"/>
  <c r="I599" i="3"/>
  <c r="J599" i="3"/>
  <c r="L599" i="3" s="1"/>
  <c r="K599" i="3"/>
  <c r="M599" i="3" s="1"/>
  <c r="E600" i="3"/>
  <c r="K600" i="3" s="1"/>
  <c r="F600" i="3"/>
  <c r="G600" i="3"/>
  <c r="H600" i="3"/>
  <c r="I600" i="3"/>
  <c r="L600" i="3" s="1"/>
  <c r="J600" i="3"/>
  <c r="E601" i="3"/>
  <c r="F601" i="3"/>
  <c r="G601" i="3"/>
  <c r="H601" i="3"/>
  <c r="I601" i="3"/>
  <c r="J601" i="3"/>
  <c r="K601" i="3"/>
  <c r="M601" i="3" s="1"/>
  <c r="L601" i="3"/>
  <c r="O601" i="3" s="1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E602" i="3"/>
  <c r="K602" i="3" s="1"/>
  <c r="F602" i="3"/>
  <c r="G602" i="3"/>
  <c r="H602" i="3"/>
  <c r="I602" i="3"/>
  <c r="L602" i="3" s="1"/>
  <c r="J602" i="3"/>
  <c r="E603" i="3"/>
  <c r="F603" i="3"/>
  <c r="G603" i="3"/>
  <c r="H603" i="3"/>
  <c r="I603" i="3"/>
  <c r="J603" i="3"/>
  <c r="K603" i="3"/>
  <c r="M603" i="3" s="1"/>
  <c r="L603" i="3"/>
  <c r="O603" i="3" s="1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E604" i="3"/>
  <c r="K604" i="3" s="1"/>
  <c r="F604" i="3"/>
  <c r="G604" i="3"/>
  <c r="H604" i="3"/>
  <c r="I604" i="3"/>
  <c r="L604" i="3" s="1"/>
  <c r="J604" i="3"/>
  <c r="E605" i="3"/>
  <c r="F605" i="3"/>
  <c r="G605" i="3"/>
  <c r="H605" i="3"/>
  <c r="I605" i="3"/>
  <c r="J605" i="3"/>
  <c r="K605" i="3"/>
  <c r="M605" i="3" s="1"/>
  <c r="L605" i="3"/>
  <c r="O605" i="3" s="1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E606" i="3"/>
  <c r="K606" i="3" s="1"/>
  <c r="F606" i="3"/>
  <c r="G606" i="3"/>
  <c r="H606" i="3"/>
  <c r="I606" i="3"/>
  <c r="L606" i="3" s="1"/>
  <c r="J606" i="3"/>
  <c r="E607" i="3"/>
  <c r="F607" i="3"/>
  <c r="G607" i="3"/>
  <c r="H607" i="3"/>
  <c r="I607" i="3"/>
  <c r="J607" i="3"/>
  <c r="K607" i="3"/>
  <c r="M607" i="3" s="1"/>
  <c r="L607" i="3"/>
  <c r="O607" i="3" s="1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K609" i="3"/>
  <c r="L609" i="3"/>
  <c r="T609" i="3"/>
  <c r="AB609" i="3"/>
  <c r="AJ609" i="3"/>
  <c r="AR609" i="3"/>
  <c r="AZ609" i="3"/>
  <c r="BH609" i="3"/>
  <c r="E610" i="3"/>
  <c r="K610" i="3" s="1"/>
  <c r="M610" i="3" s="1"/>
  <c r="F610" i="3"/>
  <c r="G610" i="3"/>
  <c r="H610" i="3"/>
  <c r="I610" i="3"/>
  <c r="L610" i="3" s="1"/>
  <c r="R610" i="3" s="1"/>
  <c r="J610" i="3"/>
  <c r="Q610" i="3"/>
  <c r="Y610" i="3"/>
  <c r="AG610" i="3"/>
  <c r="AO610" i="3"/>
  <c r="AW610" i="3"/>
  <c r="BE610" i="3"/>
  <c r="E611" i="3"/>
  <c r="F611" i="3"/>
  <c r="G611" i="3"/>
  <c r="H611" i="3"/>
  <c r="I611" i="3"/>
  <c r="J611" i="3"/>
  <c r="K611" i="3"/>
  <c r="R611" i="3" s="1"/>
  <c r="L611" i="3"/>
  <c r="P611" i="3"/>
  <c r="V611" i="3"/>
  <c r="AA611" i="3"/>
  <c r="AF611" i="3"/>
  <c r="AL611" i="3"/>
  <c r="AQ611" i="3"/>
  <c r="AV611" i="3"/>
  <c r="BB611" i="3"/>
  <c r="BG611" i="3"/>
  <c r="E612" i="3"/>
  <c r="F612" i="3"/>
  <c r="K612" i="3" s="1"/>
  <c r="G612" i="3"/>
  <c r="H612" i="3"/>
  <c r="I612" i="3"/>
  <c r="L612" i="3" s="1"/>
  <c r="J612" i="3"/>
  <c r="E613" i="3"/>
  <c r="K613" i="3" s="1"/>
  <c r="F613" i="3"/>
  <c r="G613" i="3"/>
  <c r="H613" i="3"/>
  <c r="I613" i="3"/>
  <c r="J613" i="3"/>
  <c r="L613" i="3"/>
  <c r="E614" i="3"/>
  <c r="F614" i="3"/>
  <c r="K614" i="3" s="1"/>
  <c r="G614" i="3"/>
  <c r="H614" i="3"/>
  <c r="I614" i="3"/>
  <c r="L614" i="3" s="1"/>
  <c r="J614" i="3"/>
  <c r="E615" i="3"/>
  <c r="K615" i="3" s="1"/>
  <c r="F615" i="3"/>
  <c r="G615" i="3"/>
  <c r="H615" i="3"/>
  <c r="I615" i="3"/>
  <c r="J615" i="3"/>
  <c r="L615" i="3"/>
  <c r="E616" i="3"/>
  <c r="F616" i="3"/>
  <c r="K616" i="3" s="1"/>
  <c r="G616" i="3"/>
  <c r="H616" i="3"/>
  <c r="I616" i="3"/>
  <c r="L616" i="3" s="1"/>
  <c r="J616" i="3"/>
  <c r="E617" i="3"/>
  <c r="K617" i="3" s="1"/>
  <c r="F617" i="3"/>
  <c r="G617" i="3"/>
  <c r="H617" i="3"/>
  <c r="I617" i="3"/>
  <c r="J617" i="3"/>
  <c r="L617" i="3"/>
  <c r="E618" i="3"/>
  <c r="F618" i="3"/>
  <c r="K618" i="3" s="1"/>
  <c r="G618" i="3"/>
  <c r="H618" i="3"/>
  <c r="I618" i="3"/>
  <c r="L618" i="3" s="1"/>
  <c r="J618" i="3"/>
  <c r="E619" i="3"/>
  <c r="K619" i="3" s="1"/>
  <c r="F619" i="3"/>
  <c r="G619" i="3"/>
  <c r="H619" i="3"/>
  <c r="I619" i="3"/>
  <c r="J619" i="3"/>
  <c r="L619" i="3"/>
  <c r="E620" i="3"/>
  <c r="F620" i="3"/>
  <c r="K620" i="3" s="1"/>
  <c r="G620" i="3"/>
  <c r="H620" i="3"/>
  <c r="I620" i="3"/>
  <c r="L620" i="3" s="1"/>
  <c r="J620" i="3"/>
  <c r="E621" i="3"/>
  <c r="K621" i="3" s="1"/>
  <c r="F621" i="3"/>
  <c r="G621" i="3"/>
  <c r="H621" i="3"/>
  <c r="I621" i="3"/>
  <c r="J621" i="3"/>
  <c r="L621" i="3"/>
  <c r="E622" i="3"/>
  <c r="F622" i="3"/>
  <c r="K622" i="3" s="1"/>
  <c r="G622" i="3"/>
  <c r="H622" i="3"/>
  <c r="I622" i="3"/>
  <c r="L622" i="3" s="1"/>
  <c r="J622" i="3"/>
  <c r="E623" i="3"/>
  <c r="K623" i="3" s="1"/>
  <c r="F623" i="3"/>
  <c r="G623" i="3"/>
  <c r="H623" i="3"/>
  <c r="I623" i="3"/>
  <c r="J623" i="3"/>
  <c r="L623" i="3"/>
  <c r="E624" i="3"/>
  <c r="F624" i="3"/>
  <c r="K624" i="3" s="1"/>
  <c r="G624" i="3"/>
  <c r="H624" i="3"/>
  <c r="I624" i="3"/>
  <c r="L624" i="3" s="1"/>
  <c r="J624" i="3"/>
  <c r="E625" i="3"/>
  <c r="K625" i="3" s="1"/>
  <c r="F625" i="3"/>
  <c r="G625" i="3"/>
  <c r="H625" i="3"/>
  <c r="I625" i="3"/>
  <c r="J625" i="3"/>
  <c r="L625" i="3"/>
  <c r="E626" i="3"/>
  <c r="F626" i="3"/>
  <c r="K626" i="3" s="1"/>
  <c r="G626" i="3"/>
  <c r="H626" i="3"/>
  <c r="I626" i="3"/>
  <c r="L626" i="3" s="1"/>
  <c r="J626" i="3"/>
  <c r="E627" i="3"/>
  <c r="K627" i="3" s="1"/>
  <c r="F627" i="3"/>
  <c r="G627" i="3"/>
  <c r="H627" i="3"/>
  <c r="I627" i="3"/>
  <c r="J627" i="3"/>
  <c r="L627" i="3"/>
  <c r="E628" i="3"/>
  <c r="F628" i="3"/>
  <c r="K628" i="3" s="1"/>
  <c r="G628" i="3"/>
  <c r="H628" i="3"/>
  <c r="I628" i="3"/>
  <c r="L628" i="3" s="1"/>
  <c r="J628" i="3"/>
  <c r="E629" i="3"/>
  <c r="F629" i="3"/>
  <c r="G629" i="3"/>
  <c r="H629" i="3"/>
  <c r="I629" i="3"/>
  <c r="J629" i="3"/>
  <c r="K629" i="3"/>
  <c r="N629" i="3" s="1"/>
  <c r="BJ629" i="3" s="1"/>
  <c r="L629" i="3"/>
  <c r="O629" i="3" s="1"/>
  <c r="BL629" i="3" s="1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E630" i="3"/>
  <c r="F630" i="3"/>
  <c r="K630" i="3" s="1"/>
  <c r="G630" i="3"/>
  <c r="H630" i="3"/>
  <c r="I630" i="3"/>
  <c r="L630" i="3" s="1"/>
  <c r="J630" i="3"/>
  <c r="E631" i="3"/>
  <c r="F631" i="3"/>
  <c r="G631" i="3"/>
  <c r="H631" i="3"/>
  <c r="I631" i="3"/>
  <c r="J631" i="3"/>
  <c r="K631" i="3"/>
  <c r="N631" i="3" s="1"/>
  <c r="L631" i="3"/>
  <c r="O631" i="3" s="1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E632" i="3"/>
  <c r="F632" i="3"/>
  <c r="K632" i="3" s="1"/>
  <c r="G632" i="3"/>
  <c r="H632" i="3"/>
  <c r="I632" i="3"/>
  <c r="L632" i="3" s="1"/>
  <c r="J632" i="3"/>
  <c r="E633" i="3"/>
  <c r="F633" i="3"/>
  <c r="G633" i="3"/>
  <c r="H633" i="3"/>
  <c r="I633" i="3"/>
  <c r="J633" i="3"/>
  <c r="K633" i="3"/>
  <c r="N633" i="3" s="1"/>
  <c r="L633" i="3"/>
  <c r="T633" i="3" s="1"/>
  <c r="P633" i="3"/>
  <c r="X633" i="3"/>
  <c r="AB633" i="3"/>
  <c r="AF633" i="3"/>
  <c r="AN633" i="3"/>
  <c r="AR633" i="3"/>
  <c r="AV633" i="3"/>
  <c r="AZ633" i="3"/>
  <c r="BD633" i="3"/>
  <c r="BH633" i="3"/>
  <c r="E634" i="3"/>
  <c r="F634" i="3"/>
  <c r="K634" i="3" s="1"/>
  <c r="G634" i="3"/>
  <c r="H634" i="3"/>
  <c r="I634" i="3"/>
  <c r="J634" i="3"/>
  <c r="E635" i="3"/>
  <c r="F635" i="3"/>
  <c r="G635" i="3"/>
  <c r="H635" i="3"/>
  <c r="I635" i="3"/>
  <c r="L635" i="3" s="1"/>
  <c r="J635" i="3"/>
  <c r="K635" i="3"/>
  <c r="E636" i="3"/>
  <c r="F636" i="3"/>
  <c r="G636" i="3"/>
  <c r="H636" i="3"/>
  <c r="I636" i="3"/>
  <c r="L636" i="3" s="1"/>
  <c r="J636" i="3"/>
  <c r="K636" i="3"/>
  <c r="E637" i="3"/>
  <c r="K637" i="3" s="1"/>
  <c r="F637" i="3"/>
  <c r="G637" i="3"/>
  <c r="H637" i="3"/>
  <c r="I637" i="3"/>
  <c r="L637" i="3" s="1"/>
  <c r="J637" i="3"/>
  <c r="E638" i="3"/>
  <c r="F638" i="3"/>
  <c r="G638" i="3"/>
  <c r="H638" i="3"/>
  <c r="I638" i="3"/>
  <c r="L638" i="3" s="1"/>
  <c r="J638" i="3"/>
  <c r="K638" i="3"/>
  <c r="P638" i="3" s="1"/>
  <c r="E639" i="3"/>
  <c r="K639" i="3" s="1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P640" i="3" s="1"/>
  <c r="E641" i="3"/>
  <c r="K641" i="3" s="1"/>
  <c r="F641" i="3"/>
  <c r="G641" i="3"/>
  <c r="H641" i="3"/>
  <c r="I641" i="3"/>
  <c r="L641" i="3" s="1"/>
  <c r="J641" i="3"/>
  <c r="E642" i="3"/>
  <c r="F642" i="3"/>
  <c r="G642" i="3"/>
  <c r="H642" i="3"/>
  <c r="I642" i="3"/>
  <c r="L642" i="3" s="1"/>
  <c r="J642" i="3"/>
  <c r="K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K645" i="3" s="1"/>
  <c r="F645" i="3"/>
  <c r="G645" i="3"/>
  <c r="H645" i="3"/>
  <c r="I645" i="3"/>
  <c r="L645" i="3" s="1"/>
  <c r="J645" i="3"/>
  <c r="E646" i="3"/>
  <c r="F646" i="3"/>
  <c r="G646" i="3"/>
  <c r="H646" i="3"/>
  <c r="I646" i="3"/>
  <c r="L646" i="3" s="1"/>
  <c r="J646" i="3"/>
  <c r="K646" i="3"/>
  <c r="P646" i="3" s="1"/>
  <c r="E647" i="3"/>
  <c r="K647" i="3" s="1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P648" i="3" s="1"/>
  <c r="E649" i="3"/>
  <c r="K649" i="3" s="1"/>
  <c r="F649" i="3"/>
  <c r="G649" i="3"/>
  <c r="H649" i="3"/>
  <c r="I649" i="3"/>
  <c r="L649" i="3" s="1"/>
  <c r="J649" i="3"/>
  <c r="E650" i="3"/>
  <c r="F650" i="3"/>
  <c r="G650" i="3"/>
  <c r="H650" i="3"/>
  <c r="I650" i="3"/>
  <c r="L650" i="3" s="1"/>
  <c r="J650" i="3"/>
  <c r="K650" i="3"/>
  <c r="E651" i="3"/>
  <c r="K651" i="3" s="1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K653" i="3" s="1"/>
  <c r="F653" i="3"/>
  <c r="G653" i="3"/>
  <c r="H653" i="3"/>
  <c r="I653" i="3"/>
  <c r="L653" i="3" s="1"/>
  <c r="J653" i="3"/>
  <c r="E654" i="3"/>
  <c r="F654" i="3"/>
  <c r="G654" i="3"/>
  <c r="H654" i="3"/>
  <c r="I654" i="3"/>
  <c r="L654" i="3" s="1"/>
  <c r="J654" i="3"/>
  <c r="K654" i="3"/>
  <c r="P654" i="3" s="1"/>
  <c r="E655" i="3"/>
  <c r="K655" i="3" s="1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J656" i="3"/>
  <c r="K656" i="3"/>
  <c r="S656" i="3"/>
  <c r="AA656" i="3"/>
  <c r="AI656" i="3"/>
  <c r="AQ656" i="3"/>
  <c r="AY656" i="3"/>
  <c r="BG656" i="3"/>
  <c r="E657" i="3"/>
  <c r="K657" i="3" s="1"/>
  <c r="F657" i="3"/>
  <c r="G657" i="3"/>
  <c r="H657" i="3"/>
  <c r="I657" i="3"/>
  <c r="L657" i="3" s="1"/>
  <c r="J657" i="3"/>
  <c r="E658" i="3"/>
  <c r="K658" i="3" s="1"/>
  <c r="F658" i="3"/>
  <c r="G658" i="3"/>
  <c r="H658" i="3"/>
  <c r="I658" i="3"/>
  <c r="L658" i="3" s="1"/>
  <c r="J658" i="3"/>
  <c r="E659" i="3"/>
  <c r="K659" i="3" s="1"/>
  <c r="F659" i="3"/>
  <c r="G659" i="3"/>
  <c r="H659" i="3"/>
  <c r="I659" i="3"/>
  <c r="L659" i="3" s="1"/>
  <c r="J659" i="3"/>
  <c r="E660" i="3"/>
  <c r="F660" i="3"/>
  <c r="G660" i="3"/>
  <c r="H660" i="3"/>
  <c r="I660" i="3"/>
  <c r="L660" i="3" s="1"/>
  <c r="J660" i="3"/>
  <c r="K660" i="3"/>
  <c r="E661" i="3"/>
  <c r="K661" i="3" s="1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P662" i="3" s="1"/>
  <c r="E663" i="3"/>
  <c r="K663" i="3" s="1"/>
  <c r="F663" i="3"/>
  <c r="G663" i="3"/>
  <c r="H663" i="3"/>
  <c r="I663" i="3"/>
  <c r="L663" i="3" s="1"/>
  <c r="J663" i="3"/>
  <c r="E664" i="3"/>
  <c r="F664" i="3"/>
  <c r="G664" i="3"/>
  <c r="H664" i="3"/>
  <c r="I664" i="3"/>
  <c r="L664" i="3" s="1"/>
  <c r="J664" i="3"/>
  <c r="K664" i="3"/>
  <c r="P664" i="3" s="1"/>
  <c r="E665" i="3"/>
  <c r="K665" i="3" s="1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K667" i="3" s="1"/>
  <c r="F667" i="3"/>
  <c r="G667" i="3"/>
  <c r="H667" i="3"/>
  <c r="I667" i="3"/>
  <c r="L667" i="3" s="1"/>
  <c r="J667" i="3"/>
  <c r="E668" i="3"/>
  <c r="F668" i="3"/>
  <c r="G668" i="3"/>
  <c r="H668" i="3"/>
  <c r="I668" i="3"/>
  <c r="L668" i="3" s="1"/>
  <c r="J668" i="3"/>
  <c r="K668" i="3"/>
  <c r="E669" i="3"/>
  <c r="K669" i="3" s="1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P670" i="3" s="1"/>
  <c r="E671" i="3"/>
  <c r="K671" i="3" s="1"/>
  <c r="F671" i="3"/>
  <c r="G671" i="3"/>
  <c r="H671" i="3"/>
  <c r="I671" i="3"/>
  <c r="L671" i="3" s="1"/>
  <c r="J671" i="3"/>
  <c r="E672" i="3"/>
  <c r="F672" i="3"/>
  <c r="G672" i="3"/>
  <c r="H672" i="3"/>
  <c r="I672" i="3"/>
  <c r="L672" i="3" s="1"/>
  <c r="J672" i="3"/>
  <c r="K672" i="3"/>
  <c r="P672" i="3" s="1"/>
  <c r="E673" i="3"/>
  <c r="K673" i="3" s="1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K675" i="3" s="1"/>
  <c r="F675" i="3"/>
  <c r="G675" i="3"/>
  <c r="H675" i="3"/>
  <c r="I675" i="3"/>
  <c r="L675" i="3" s="1"/>
  <c r="J675" i="3"/>
  <c r="E676" i="3"/>
  <c r="F676" i="3"/>
  <c r="G676" i="3"/>
  <c r="H676" i="3"/>
  <c r="I676" i="3"/>
  <c r="L676" i="3" s="1"/>
  <c r="J676" i="3"/>
  <c r="K676" i="3"/>
  <c r="E677" i="3"/>
  <c r="K677" i="3" s="1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P678" i="3" s="1"/>
  <c r="E679" i="3"/>
  <c r="K679" i="3" s="1"/>
  <c r="F679" i="3"/>
  <c r="G679" i="3"/>
  <c r="H679" i="3"/>
  <c r="I679" i="3"/>
  <c r="L679" i="3" s="1"/>
  <c r="J679" i="3"/>
  <c r="E680" i="3"/>
  <c r="F680" i="3"/>
  <c r="G680" i="3"/>
  <c r="H680" i="3"/>
  <c r="I680" i="3"/>
  <c r="L680" i="3" s="1"/>
  <c r="J680" i="3"/>
  <c r="K680" i="3"/>
  <c r="P680" i="3" s="1"/>
  <c r="E681" i="3"/>
  <c r="K681" i="3" s="1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L684" i="3" s="1"/>
  <c r="J684" i="3"/>
  <c r="K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P686" i="3" s="1"/>
  <c r="E687" i="3"/>
  <c r="K687" i="3" s="1"/>
  <c r="F687" i="3"/>
  <c r="G687" i="3"/>
  <c r="H687" i="3"/>
  <c r="I687" i="3"/>
  <c r="L687" i="3" s="1"/>
  <c r="J687" i="3"/>
  <c r="E688" i="3"/>
  <c r="F688" i="3"/>
  <c r="G688" i="3"/>
  <c r="K688" i="3" s="1"/>
  <c r="H688" i="3"/>
  <c r="I688" i="3"/>
  <c r="L688" i="3" s="1"/>
  <c r="J688" i="3"/>
  <c r="E689" i="3"/>
  <c r="K689" i="3" s="1"/>
  <c r="F689" i="3"/>
  <c r="G689" i="3"/>
  <c r="H689" i="3"/>
  <c r="I689" i="3"/>
  <c r="L689" i="3" s="1"/>
  <c r="J689" i="3"/>
  <c r="E690" i="3"/>
  <c r="F690" i="3"/>
  <c r="G690" i="3"/>
  <c r="K690" i="3" s="1"/>
  <c r="H690" i="3"/>
  <c r="I690" i="3"/>
  <c r="L690" i="3" s="1"/>
  <c r="J690" i="3"/>
  <c r="E691" i="3"/>
  <c r="K691" i="3" s="1"/>
  <c r="F691" i="3"/>
  <c r="G691" i="3"/>
  <c r="H691" i="3"/>
  <c r="I691" i="3"/>
  <c r="L691" i="3" s="1"/>
  <c r="J691" i="3"/>
  <c r="E692" i="3"/>
  <c r="F692" i="3"/>
  <c r="G692" i="3"/>
  <c r="K692" i="3" s="1"/>
  <c r="H692" i="3"/>
  <c r="I692" i="3"/>
  <c r="L692" i="3" s="1"/>
  <c r="J692" i="3"/>
  <c r="BK899" i="3" l="1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J751" i="3" s="1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BN738" i="3" s="1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BL736" i="3" s="1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M726" i="3" s="1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BM734" i="3" s="1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BJ732" i="3" s="1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M744" i="3" s="1"/>
  <c r="BE744" i="3"/>
  <c r="AI744" i="3"/>
  <c r="N744" i="3"/>
  <c r="AS744" i="3"/>
  <c r="W744" i="3"/>
  <c r="BB744" i="3"/>
  <c r="AG744" i="3"/>
  <c r="BH744" i="3"/>
  <c r="AR744" i="3"/>
  <c r="AF746" i="3"/>
  <c r="BJ746" i="3" s="1"/>
  <c r="P746" i="3"/>
  <c r="BN746" i="3" s="1"/>
  <c r="AV746" i="3"/>
  <c r="AX747" i="3"/>
  <c r="R747" i="3"/>
  <c r="BL747" i="3" s="1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BL755" i="3" s="1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L746" i="3" s="1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BJ756" i="3" s="1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BM698" i="3" s="1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BL707" i="3" s="1"/>
  <c r="AE707" i="3"/>
  <c r="AT707" i="3"/>
  <c r="N707" i="3"/>
  <c r="BN707" i="3" s="1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BJ706" i="3" s="1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BJ728" i="3" s="1"/>
  <c r="AS728" i="3"/>
  <c r="W728" i="3"/>
  <c r="BD728" i="3"/>
  <c r="AN728" i="3"/>
  <c r="X728" i="3"/>
  <c r="BL729" i="3"/>
  <c r="BG736" i="3"/>
  <c r="Q736" i="3"/>
  <c r="BJ736" i="3" s="1"/>
  <c r="Z736" i="3"/>
  <c r="AG736" i="3"/>
  <c r="AT736" i="3"/>
  <c r="Y736" i="3"/>
  <c r="BM736" i="3" s="1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BL753" i="3" s="1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BM748" i="3" s="1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BM752" i="3" s="1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BL756" i="3" s="1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BM656" i="3" s="1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AP634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L631" i="3" s="1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BJ631" i="3" s="1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BK610" i="3" s="1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K599" i="3" s="1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K591" i="3" s="1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K605" i="3" s="1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K601" i="3" s="1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BL607" i="3" s="1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BL605" i="3" s="1"/>
  <c r="N605" i="3"/>
  <c r="BN605" i="3" s="1"/>
  <c r="BF603" i="3"/>
  <c r="BB603" i="3"/>
  <c r="AX603" i="3"/>
  <c r="AT603" i="3"/>
  <c r="AP603" i="3"/>
  <c r="AL603" i="3"/>
  <c r="AH603" i="3"/>
  <c r="AD603" i="3"/>
  <c r="Z603" i="3"/>
  <c r="V603" i="3"/>
  <c r="R603" i="3"/>
  <c r="BL603" i="3" s="1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BL601" i="3" s="1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BN591" i="3" s="1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BN587" i="3" s="1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BK587" i="3" s="1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BJ579" i="3" s="1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BJ571" i="3" s="1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BJ565" i="3" s="1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BJ563" i="3" s="1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BJ561" i="3" s="1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BJ559" i="3" s="1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AX553" i="3"/>
  <c r="O551" i="3"/>
  <c r="W551" i="3"/>
  <c r="AE551" i="3"/>
  <c r="AM551" i="3"/>
  <c r="AU551" i="3"/>
  <c r="BC551" i="3"/>
  <c r="P551" i="3"/>
  <c r="X551" i="3"/>
  <c r="AF551" i="3"/>
  <c r="AN551" i="3"/>
  <c r="AV551" i="3"/>
  <c r="BD551" i="3"/>
  <c r="M551" i="3"/>
  <c r="U551" i="3"/>
  <c r="AC551" i="3"/>
  <c r="AK551" i="3"/>
  <c r="AS551" i="3"/>
  <c r="BA551" i="3"/>
  <c r="BI551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BB551" i="3"/>
  <c r="AL551" i="3"/>
  <c r="V551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AH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T551" i="3"/>
  <c r="AD551" i="3"/>
  <c r="N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BJ545" i="3" s="1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BJ543" i="3" s="1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BJ542" i="3" s="1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BJ541" i="3" s="1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BJ539" i="3" s="1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BJ544" i="3" s="1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BJ537" i="3" s="1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BN528" i="3" s="1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BN535" i="3" s="1"/>
  <c r="S535" i="3"/>
  <c r="W535" i="3"/>
  <c r="AA535" i="3"/>
  <c r="AE535" i="3"/>
  <c r="AI535" i="3"/>
  <c r="AM535" i="3"/>
  <c r="AQ535" i="3"/>
  <c r="AU535" i="3"/>
  <c r="AY535" i="3"/>
  <c r="BK535" i="3" s="1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BL534" i="3" s="1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BK528" i="3" s="1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BN526" i="3" s="1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BL524" i="3" s="1"/>
  <c r="M521" i="3"/>
  <c r="Q521" i="3"/>
  <c r="BJ521" i="3" s="1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BJ509" i="3" s="1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BL516" i="3" s="1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BM504" i="3" s="1"/>
  <c r="X504" i="3"/>
  <c r="AB504" i="3"/>
  <c r="BL504" i="3" s="1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BJ504" i="3" s="1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BL500" i="3" s="1"/>
  <c r="X500" i="3"/>
  <c r="T500" i="3"/>
  <c r="BM500" i="3" s="1"/>
  <c r="E452" i="3"/>
  <c r="K452" i="3" s="1"/>
  <c r="M452" i="3" s="1"/>
  <c r="F452" i="3"/>
  <c r="G452" i="3"/>
  <c r="H452" i="3"/>
  <c r="I452" i="3"/>
  <c r="L452" i="3" s="1"/>
  <c r="Y452" i="3" s="1"/>
  <c r="J452" i="3"/>
  <c r="Q452" i="3"/>
  <c r="U452" i="3"/>
  <c r="AG452" i="3"/>
  <c r="AK452" i="3"/>
  <c r="AW452" i="3"/>
  <c r="BA452" i="3"/>
  <c r="E453" i="3"/>
  <c r="F453" i="3"/>
  <c r="G453" i="3"/>
  <c r="H453" i="3"/>
  <c r="I453" i="3"/>
  <c r="J453" i="3"/>
  <c r="K453" i="3"/>
  <c r="L453" i="3"/>
  <c r="O453" i="3"/>
  <c r="W453" i="3"/>
  <c r="AA453" i="3"/>
  <c r="AE453" i="3"/>
  <c r="AM453" i="3"/>
  <c r="AQ453" i="3"/>
  <c r="AU453" i="3"/>
  <c r="BC453" i="3"/>
  <c r="BG453" i="3"/>
  <c r="E454" i="3"/>
  <c r="K454" i="3" s="1"/>
  <c r="F454" i="3"/>
  <c r="G454" i="3"/>
  <c r="H454" i="3"/>
  <c r="I454" i="3"/>
  <c r="L454" i="3" s="1"/>
  <c r="J454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E455" i="3"/>
  <c r="F455" i="3"/>
  <c r="G455" i="3"/>
  <c r="H455" i="3"/>
  <c r="I455" i="3"/>
  <c r="J455" i="3"/>
  <c r="K455" i="3"/>
  <c r="L455" i="3"/>
  <c r="BC455" i="3"/>
  <c r="E456" i="3"/>
  <c r="K456" i="3" s="1"/>
  <c r="F456" i="3"/>
  <c r="G456" i="3"/>
  <c r="H456" i="3"/>
  <c r="I456" i="3"/>
  <c r="L456" i="3" s="1"/>
  <c r="J456" i="3"/>
  <c r="M456" i="3"/>
  <c r="U456" i="3"/>
  <c r="Y456" i="3"/>
  <c r="AC456" i="3"/>
  <c r="AK456" i="3"/>
  <c r="AO456" i="3"/>
  <c r="AS456" i="3"/>
  <c r="BA456" i="3"/>
  <c r="BE456" i="3"/>
  <c r="BI456" i="3"/>
  <c r="E457" i="3"/>
  <c r="F457" i="3"/>
  <c r="G457" i="3"/>
  <c r="H457" i="3"/>
  <c r="I457" i="3"/>
  <c r="J457" i="3"/>
  <c r="K457" i="3"/>
  <c r="L457" i="3"/>
  <c r="S457" i="3"/>
  <c r="AI457" i="3"/>
  <c r="AM457" i="3"/>
  <c r="AY457" i="3"/>
  <c r="E458" i="3"/>
  <c r="K458" i="3" s="1"/>
  <c r="F458" i="3"/>
  <c r="G458" i="3"/>
  <c r="H458" i="3"/>
  <c r="I458" i="3"/>
  <c r="J458" i="3"/>
  <c r="E459" i="3"/>
  <c r="K459" i="3" s="1"/>
  <c r="F459" i="3"/>
  <c r="G459" i="3"/>
  <c r="H459" i="3"/>
  <c r="I459" i="3"/>
  <c r="L459" i="3" s="1"/>
  <c r="J459" i="3"/>
  <c r="O459" i="3"/>
  <c r="T459" i="3"/>
  <c r="Y459" i="3"/>
  <c r="AE459" i="3"/>
  <c r="AJ459" i="3"/>
  <c r="AO459" i="3"/>
  <c r="AU459" i="3"/>
  <c r="AZ459" i="3"/>
  <c r="BE459" i="3"/>
  <c r="E460" i="3"/>
  <c r="F460" i="3"/>
  <c r="G460" i="3"/>
  <c r="H460" i="3"/>
  <c r="I460" i="3"/>
  <c r="J460" i="3"/>
  <c r="E461" i="3"/>
  <c r="K461" i="3" s="1"/>
  <c r="F461" i="3"/>
  <c r="G461" i="3"/>
  <c r="H461" i="3"/>
  <c r="I461" i="3"/>
  <c r="L461" i="3" s="1"/>
  <c r="J461" i="3"/>
  <c r="Y461" i="3"/>
  <c r="AE461" i="3"/>
  <c r="AU461" i="3"/>
  <c r="AZ461" i="3"/>
  <c r="E462" i="3"/>
  <c r="F462" i="3"/>
  <c r="G462" i="3"/>
  <c r="H462" i="3"/>
  <c r="I462" i="3"/>
  <c r="J462" i="3"/>
  <c r="E463" i="3"/>
  <c r="F463" i="3"/>
  <c r="K463" i="3" s="1"/>
  <c r="G463" i="3"/>
  <c r="H463" i="3"/>
  <c r="L463" i="3" s="1"/>
  <c r="I463" i="3"/>
  <c r="J463" i="3"/>
  <c r="E464" i="3"/>
  <c r="F464" i="3"/>
  <c r="G464" i="3"/>
  <c r="H464" i="3"/>
  <c r="I464" i="3"/>
  <c r="J464" i="3"/>
  <c r="L464" i="3" s="1"/>
  <c r="E465" i="3"/>
  <c r="F465" i="3"/>
  <c r="K465" i="3" s="1"/>
  <c r="G465" i="3"/>
  <c r="H465" i="3"/>
  <c r="I465" i="3"/>
  <c r="J465" i="3"/>
  <c r="L465" i="3" s="1"/>
  <c r="O465" i="3"/>
  <c r="T465" i="3"/>
  <c r="AE465" i="3"/>
  <c r="AJ465" i="3"/>
  <c r="AP465" i="3"/>
  <c r="AZ465" i="3"/>
  <c r="BF465" i="3"/>
  <c r="E466" i="3"/>
  <c r="F466" i="3"/>
  <c r="G466" i="3"/>
  <c r="H466" i="3"/>
  <c r="I466" i="3"/>
  <c r="J466" i="3"/>
  <c r="L466" i="3" s="1"/>
  <c r="E467" i="3"/>
  <c r="F467" i="3"/>
  <c r="K467" i="3" s="1"/>
  <c r="G467" i="3"/>
  <c r="H467" i="3"/>
  <c r="I467" i="3"/>
  <c r="J467" i="3"/>
  <c r="L467" i="3" s="1"/>
  <c r="O467" i="3"/>
  <c r="T467" i="3"/>
  <c r="AE467" i="3"/>
  <c r="AJ467" i="3"/>
  <c r="AP467" i="3"/>
  <c r="AZ467" i="3"/>
  <c r="BF467" i="3"/>
  <c r="E468" i="3"/>
  <c r="F468" i="3"/>
  <c r="G468" i="3"/>
  <c r="H468" i="3"/>
  <c r="I468" i="3"/>
  <c r="J468" i="3"/>
  <c r="L468" i="3" s="1"/>
  <c r="E469" i="3"/>
  <c r="F469" i="3"/>
  <c r="K469" i="3" s="1"/>
  <c r="G469" i="3"/>
  <c r="H469" i="3"/>
  <c r="I469" i="3"/>
  <c r="J469" i="3"/>
  <c r="L469" i="3" s="1"/>
  <c r="O469" i="3"/>
  <c r="T469" i="3"/>
  <c r="AE469" i="3"/>
  <c r="AJ469" i="3"/>
  <c r="AP469" i="3"/>
  <c r="AZ469" i="3"/>
  <c r="BF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K472" i="3" s="1"/>
  <c r="F472" i="3"/>
  <c r="G472" i="3"/>
  <c r="H472" i="3"/>
  <c r="I472" i="3"/>
  <c r="L472" i="3" s="1"/>
  <c r="J472" i="3"/>
  <c r="E473" i="3"/>
  <c r="K473" i="3" s="1"/>
  <c r="F473" i="3"/>
  <c r="G473" i="3"/>
  <c r="H473" i="3"/>
  <c r="I473" i="3"/>
  <c r="J473" i="3"/>
  <c r="E474" i="3"/>
  <c r="K474" i="3" s="1"/>
  <c r="F474" i="3"/>
  <c r="G474" i="3"/>
  <c r="H474" i="3"/>
  <c r="I474" i="3"/>
  <c r="L474" i="3" s="1"/>
  <c r="J474" i="3"/>
  <c r="X474" i="3"/>
  <c r="AS474" i="3"/>
  <c r="E475" i="3"/>
  <c r="K475" i="3" s="1"/>
  <c r="F475" i="3"/>
  <c r="G475" i="3"/>
  <c r="H475" i="3"/>
  <c r="I475" i="3"/>
  <c r="L475" i="3" s="1"/>
  <c r="J475" i="3"/>
  <c r="Y475" i="3"/>
  <c r="AT475" i="3"/>
  <c r="E476" i="3"/>
  <c r="K476" i="3" s="1"/>
  <c r="F476" i="3"/>
  <c r="G476" i="3"/>
  <c r="H476" i="3"/>
  <c r="I476" i="3"/>
  <c r="L476" i="3" s="1"/>
  <c r="J476" i="3"/>
  <c r="X476" i="3"/>
  <c r="AS476" i="3"/>
  <c r="E477" i="3"/>
  <c r="K477" i="3" s="1"/>
  <c r="F477" i="3"/>
  <c r="G477" i="3"/>
  <c r="H477" i="3"/>
  <c r="I477" i="3"/>
  <c r="L477" i="3" s="1"/>
  <c r="J477" i="3"/>
  <c r="Y477" i="3"/>
  <c r="AT477" i="3"/>
  <c r="E478" i="3"/>
  <c r="K478" i="3" s="1"/>
  <c r="F478" i="3"/>
  <c r="G478" i="3"/>
  <c r="H478" i="3"/>
  <c r="I478" i="3"/>
  <c r="L478" i="3" s="1"/>
  <c r="J478" i="3"/>
  <c r="X478" i="3"/>
  <c r="AO478" i="3"/>
  <c r="AZ478" i="3"/>
  <c r="E479" i="3"/>
  <c r="K479" i="3" s="1"/>
  <c r="F479" i="3"/>
  <c r="G479" i="3"/>
  <c r="H479" i="3"/>
  <c r="I479" i="3"/>
  <c r="J479" i="3"/>
  <c r="E480" i="3"/>
  <c r="K480" i="3" s="1"/>
  <c r="F480" i="3"/>
  <c r="G480" i="3"/>
  <c r="H480" i="3"/>
  <c r="I480" i="3"/>
  <c r="L480" i="3" s="1"/>
  <c r="J480" i="3"/>
  <c r="S480" i="3"/>
  <c r="T480" i="3"/>
  <c r="AC480" i="3"/>
  <c r="AE480" i="3"/>
  <c r="AN480" i="3"/>
  <c r="AO480" i="3"/>
  <c r="AY480" i="3"/>
  <c r="AZ480" i="3"/>
  <c r="BI480" i="3"/>
  <c r="E481" i="3"/>
  <c r="F481" i="3"/>
  <c r="G481" i="3"/>
  <c r="H481" i="3"/>
  <c r="I481" i="3"/>
  <c r="L481" i="3" s="1"/>
  <c r="J481" i="3"/>
  <c r="K481" i="3"/>
  <c r="N481" i="3"/>
  <c r="S481" i="3"/>
  <c r="U481" i="3"/>
  <c r="Z481" i="3"/>
  <c r="AA481" i="3"/>
  <c r="AG481" i="3"/>
  <c r="AI481" i="3"/>
  <c r="AO481" i="3"/>
  <c r="AP481" i="3"/>
  <c r="AU481" i="3"/>
  <c r="AW481" i="3"/>
  <c r="BB481" i="3"/>
  <c r="BE481" i="3"/>
  <c r="E482" i="3"/>
  <c r="F482" i="3"/>
  <c r="G482" i="3"/>
  <c r="H482" i="3"/>
  <c r="I482" i="3"/>
  <c r="L482" i="3" s="1"/>
  <c r="J482" i="3"/>
  <c r="K482" i="3"/>
  <c r="S482" i="3"/>
  <c r="Y482" i="3"/>
  <c r="AF482" i="3"/>
  <c r="AN482" i="3"/>
  <c r="AU482" i="3"/>
  <c r="BA482" i="3"/>
  <c r="BI482" i="3"/>
  <c r="E483" i="3"/>
  <c r="K483" i="3" s="1"/>
  <c r="F483" i="3"/>
  <c r="G483" i="3"/>
  <c r="H483" i="3"/>
  <c r="I483" i="3"/>
  <c r="J483" i="3"/>
  <c r="E484" i="3"/>
  <c r="K484" i="3" s="1"/>
  <c r="F484" i="3"/>
  <c r="G484" i="3"/>
  <c r="H484" i="3"/>
  <c r="I484" i="3"/>
  <c r="L484" i="3" s="1"/>
  <c r="J484" i="3"/>
  <c r="E485" i="3"/>
  <c r="K485" i="3" s="1"/>
  <c r="F485" i="3"/>
  <c r="G485" i="3"/>
  <c r="H485" i="3"/>
  <c r="I485" i="3"/>
  <c r="L485" i="3" s="1"/>
  <c r="J485" i="3"/>
  <c r="E486" i="3"/>
  <c r="K486" i="3" s="1"/>
  <c r="F486" i="3"/>
  <c r="G486" i="3"/>
  <c r="H486" i="3"/>
  <c r="I486" i="3"/>
  <c r="L486" i="3" s="1"/>
  <c r="J486" i="3"/>
  <c r="E487" i="3"/>
  <c r="F487" i="3"/>
  <c r="K487" i="3" s="1"/>
  <c r="G487" i="3"/>
  <c r="H487" i="3"/>
  <c r="I487" i="3"/>
  <c r="J487" i="3"/>
  <c r="L487" i="3" s="1"/>
  <c r="E488" i="3"/>
  <c r="K488" i="3" s="1"/>
  <c r="F488" i="3"/>
  <c r="G488" i="3"/>
  <c r="H488" i="3"/>
  <c r="L488" i="3" s="1"/>
  <c r="I488" i="3"/>
  <c r="J488" i="3"/>
  <c r="E489" i="3"/>
  <c r="F489" i="3"/>
  <c r="K489" i="3" s="1"/>
  <c r="G489" i="3"/>
  <c r="H489" i="3"/>
  <c r="I489" i="3"/>
  <c r="J489" i="3"/>
  <c r="L489" i="3" s="1"/>
  <c r="E490" i="3"/>
  <c r="K490" i="3" s="1"/>
  <c r="F490" i="3"/>
  <c r="G490" i="3"/>
  <c r="H490" i="3"/>
  <c r="L490" i="3" s="1"/>
  <c r="I490" i="3"/>
  <c r="J490" i="3"/>
  <c r="E491" i="3"/>
  <c r="F491" i="3"/>
  <c r="G491" i="3"/>
  <c r="H491" i="3"/>
  <c r="I491" i="3"/>
  <c r="J491" i="3"/>
  <c r="L491" i="3" s="1"/>
  <c r="AQ491" i="3" s="1"/>
  <c r="K491" i="3"/>
  <c r="AE491" i="3"/>
  <c r="AI491" i="3"/>
  <c r="AM491" i="3"/>
  <c r="AU491" i="3"/>
  <c r="AY491" i="3"/>
  <c r="BC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L493" i="3" s="1"/>
  <c r="K493" i="3"/>
  <c r="N493" i="3"/>
  <c r="O493" i="3"/>
  <c r="S493" i="3"/>
  <c r="V493" i="3"/>
  <c r="W493" i="3"/>
  <c r="AA493" i="3"/>
  <c r="AD493" i="3"/>
  <c r="AE493" i="3"/>
  <c r="AH493" i="3"/>
  <c r="AI493" i="3"/>
  <c r="AJ493" i="3"/>
  <c r="AM493" i="3"/>
  <c r="AN493" i="3"/>
  <c r="AP493" i="3"/>
  <c r="AR493" i="3"/>
  <c r="AT493" i="3"/>
  <c r="AU493" i="3"/>
  <c r="AX493" i="3"/>
  <c r="AY493" i="3"/>
  <c r="AZ493" i="3"/>
  <c r="BC493" i="3"/>
  <c r="BD493" i="3"/>
  <c r="BF493" i="3"/>
  <c r="BH493" i="3"/>
  <c r="E494" i="3"/>
  <c r="F494" i="3"/>
  <c r="G494" i="3"/>
  <c r="H494" i="3"/>
  <c r="L494" i="3" s="1"/>
  <c r="I494" i="3"/>
  <c r="J494" i="3"/>
  <c r="E495" i="3"/>
  <c r="F495" i="3"/>
  <c r="K495" i="3" s="1"/>
  <c r="G495" i="3"/>
  <c r="H495" i="3"/>
  <c r="L495" i="3" s="1"/>
  <c r="I495" i="3"/>
  <c r="J495" i="3"/>
  <c r="E496" i="3"/>
  <c r="F496" i="3"/>
  <c r="G496" i="3"/>
  <c r="H496" i="3"/>
  <c r="L496" i="3" s="1"/>
  <c r="I496" i="3"/>
  <c r="J496" i="3"/>
  <c r="E497" i="3"/>
  <c r="F497" i="3"/>
  <c r="K497" i="3" s="1"/>
  <c r="G497" i="3"/>
  <c r="H497" i="3"/>
  <c r="L497" i="3" s="1"/>
  <c r="I497" i="3"/>
  <c r="J497" i="3"/>
  <c r="E498" i="3"/>
  <c r="F498" i="3"/>
  <c r="G498" i="3"/>
  <c r="H498" i="3"/>
  <c r="L498" i="3" s="1"/>
  <c r="I498" i="3"/>
  <c r="J498" i="3"/>
  <c r="BJ744" i="3" l="1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BM634" i="3" s="1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M551" i="3" s="1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BJ634" i="3" s="1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AW492" i="3"/>
  <c r="Q492" i="3"/>
  <c r="L492" i="3"/>
  <c r="N492" i="3" s="1"/>
  <c r="P493" i="3"/>
  <c r="T493" i="3"/>
  <c r="X493" i="3"/>
  <c r="AB493" i="3"/>
  <c r="M493" i="3"/>
  <c r="Q493" i="3"/>
  <c r="U493" i="3"/>
  <c r="Y493" i="3"/>
  <c r="BM493" i="3" s="1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L493" i="3" s="1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BM481" i="3" s="1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BM480" i="3" s="1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J481" i="3" s="1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BM482" i="3" s="1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/>
  <c r="AB479" i="3"/>
  <c r="AF479" i="3"/>
  <c r="AR479" i="3"/>
  <c r="AV479" i="3"/>
  <c r="BH479" i="3"/>
  <c r="Q479" i="3"/>
  <c r="AG479" i="3"/>
  <c r="AL479" i="3"/>
  <c r="AW479" i="3"/>
  <c r="BB479" i="3"/>
  <c r="BG479" i="3"/>
  <c r="R479" i="3"/>
  <c r="W479" i="3"/>
  <c r="AC479" i="3"/>
  <c r="AM479" i="3"/>
  <c r="AS479" i="3"/>
  <c r="AX479" i="3"/>
  <c r="BI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BL469" i="3" s="1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BL467" i="3" s="1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BL465" i="3" s="1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BL459" i="3" s="1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BL461" i="3" s="1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/>
  <c r="AR458" i="3"/>
  <c r="BH458" i="3"/>
  <c r="Y458" i="3"/>
  <c r="AO458" i="3"/>
  <c r="BE458" i="3"/>
  <c r="P457" i="3"/>
  <c r="T457" i="3"/>
  <c r="BM457" i="3" s="1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BC458" i="3"/>
  <c r="AU458" i="3"/>
  <c r="AM458" i="3"/>
  <c r="W458" i="3"/>
  <c r="O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BK454" i="3" s="1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BN456" i="3"/>
  <c r="BK456" i="3"/>
  <c r="BL453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BK452" i="3" s="1"/>
  <c r="T452" i="3"/>
  <c r="X452" i="3"/>
  <c r="AB452" i="3"/>
  <c r="AF452" i="3"/>
  <c r="AJ452" i="3"/>
  <c r="AN452" i="3"/>
  <c r="AR452" i="3"/>
  <c r="AV452" i="3"/>
  <c r="AZ452" i="3"/>
  <c r="BD452" i="3"/>
  <c r="BH452" i="3"/>
  <c r="BL634" i="3" l="1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L458" i="3" s="1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2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BJ492" i="3" s="1"/>
  <c r="AY492" i="3"/>
  <c r="AI492" i="3"/>
  <c r="S492" i="3"/>
  <c r="AX492" i="3"/>
  <c r="AH492" i="3"/>
  <c r="R492" i="3"/>
  <c r="BN473" i="3" l="1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J258" i="3"/>
  <c r="K258" i="3"/>
  <c r="L258" i="3"/>
  <c r="E259" i="3"/>
  <c r="F259" i="3"/>
  <c r="K259" i="3" s="1"/>
  <c r="G259" i="3"/>
  <c r="H259" i="3"/>
  <c r="I259" i="3"/>
  <c r="J259" i="3"/>
  <c r="L259" i="3" s="1"/>
  <c r="N259" i="3"/>
  <c r="Z259" i="3"/>
  <c r="AD259" i="3"/>
  <c r="AP259" i="3"/>
  <c r="AT259" i="3"/>
  <c r="BF259" i="3"/>
  <c r="E260" i="3"/>
  <c r="K260" i="3" s="1"/>
  <c r="F260" i="3"/>
  <c r="G260" i="3"/>
  <c r="H260" i="3"/>
  <c r="I260" i="3"/>
  <c r="J260" i="3"/>
  <c r="L260" i="3"/>
  <c r="AB260" i="3"/>
  <c r="BH260" i="3"/>
  <c r="E261" i="3"/>
  <c r="F261" i="3"/>
  <c r="K261" i="3" s="1"/>
  <c r="G261" i="3"/>
  <c r="H261" i="3"/>
  <c r="I261" i="3"/>
  <c r="J261" i="3"/>
  <c r="L261" i="3" s="1"/>
  <c r="N261" i="3"/>
  <c r="Z261" i="3"/>
  <c r="AD261" i="3"/>
  <c r="AP261" i="3"/>
  <c r="AT261" i="3"/>
  <c r="BF261" i="3"/>
  <c r="E262" i="3"/>
  <c r="K262" i="3" s="1"/>
  <c r="F262" i="3"/>
  <c r="G262" i="3"/>
  <c r="H262" i="3"/>
  <c r="I262" i="3"/>
  <c r="J262" i="3"/>
  <c r="L262" i="3"/>
  <c r="AB262" i="3" s="1"/>
  <c r="AR262" i="3"/>
  <c r="E263" i="3"/>
  <c r="F263" i="3"/>
  <c r="K263" i="3" s="1"/>
  <c r="G263" i="3"/>
  <c r="H263" i="3"/>
  <c r="I263" i="3"/>
  <c r="J263" i="3"/>
  <c r="L263" i="3" s="1"/>
  <c r="N263" i="3"/>
  <c r="Z263" i="3"/>
  <c r="AD263" i="3"/>
  <c r="AP263" i="3"/>
  <c r="AT263" i="3"/>
  <c r="BF263" i="3"/>
  <c r="E264" i="3"/>
  <c r="F264" i="3"/>
  <c r="K264" i="3" s="1"/>
  <c r="G264" i="3"/>
  <c r="H264" i="3"/>
  <c r="I264" i="3"/>
  <c r="J264" i="3"/>
  <c r="L264" i="3"/>
  <c r="Q264" i="3" s="1"/>
  <c r="P264" i="3"/>
  <c r="T264" i="3"/>
  <c r="U264" i="3"/>
  <c r="X264" i="3"/>
  <c r="AB264" i="3"/>
  <c r="AC264" i="3"/>
  <c r="AF264" i="3"/>
  <c r="AJ264" i="3"/>
  <c r="AK264" i="3"/>
  <c r="AN264" i="3"/>
  <c r="AR264" i="3"/>
  <c r="AS264" i="3"/>
  <c r="AV264" i="3"/>
  <c r="AZ264" i="3"/>
  <c r="BA264" i="3"/>
  <c r="BD264" i="3"/>
  <c r="BH264" i="3"/>
  <c r="BI264" i="3"/>
  <c r="E265" i="3"/>
  <c r="F265" i="3"/>
  <c r="G265" i="3"/>
  <c r="H265" i="3"/>
  <c r="I265" i="3"/>
  <c r="J265" i="3"/>
  <c r="L265" i="3" s="1"/>
  <c r="S265" i="3" s="1"/>
  <c r="BM265" i="3" s="1"/>
  <c r="K265" i="3"/>
  <c r="N265" i="3" s="1"/>
  <c r="BJ265" i="3" s="1"/>
  <c r="O265" i="3"/>
  <c r="BL265" i="3" s="1"/>
  <c r="R265" i="3"/>
  <c r="W265" i="3"/>
  <c r="Z265" i="3"/>
  <c r="AE265" i="3"/>
  <c r="AH265" i="3"/>
  <c r="AM265" i="3"/>
  <c r="AP265" i="3"/>
  <c r="AU265" i="3"/>
  <c r="AX265" i="3"/>
  <c r="BC265" i="3"/>
  <c r="BF265" i="3"/>
  <c r="E266" i="3"/>
  <c r="K266" i="3" s="1"/>
  <c r="Q266" i="3" s="1"/>
  <c r="F266" i="3"/>
  <c r="G266" i="3"/>
  <c r="H266" i="3"/>
  <c r="I266" i="3"/>
  <c r="J266" i="3"/>
  <c r="L266" i="3"/>
  <c r="T266" i="3" s="1"/>
  <c r="AB266" i="3"/>
  <c r="AJ266" i="3"/>
  <c r="AR266" i="3"/>
  <c r="BH266" i="3"/>
  <c r="E267" i="3"/>
  <c r="F267" i="3"/>
  <c r="K267" i="3" s="1"/>
  <c r="O267" i="3" s="1"/>
  <c r="G267" i="3"/>
  <c r="H267" i="3"/>
  <c r="I267" i="3"/>
  <c r="J267" i="3"/>
  <c r="L267" i="3" s="1"/>
  <c r="W267" i="3"/>
  <c r="AE267" i="3"/>
  <c r="AM267" i="3"/>
  <c r="BC267" i="3"/>
  <c r="E268" i="3"/>
  <c r="K268" i="3" s="1"/>
  <c r="F268" i="3"/>
  <c r="G268" i="3"/>
  <c r="H268" i="3"/>
  <c r="I268" i="3"/>
  <c r="J268" i="3"/>
  <c r="L268" i="3"/>
  <c r="AG268" i="3"/>
  <c r="BB268" i="3"/>
  <c r="E269" i="3"/>
  <c r="K269" i="3" s="1"/>
  <c r="F269" i="3"/>
  <c r="G269" i="3"/>
  <c r="H269" i="3"/>
  <c r="L269" i="3" s="1"/>
  <c r="I269" i="3"/>
  <c r="J269" i="3"/>
  <c r="E270" i="3"/>
  <c r="F270" i="3"/>
  <c r="K270" i="3" s="1"/>
  <c r="N270" i="3" s="1"/>
  <c r="G270" i="3"/>
  <c r="H270" i="3"/>
  <c r="I270" i="3"/>
  <c r="J270" i="3"/>
  <c r="L270" i="3" s="1"/>
  <c r="V270" i="3"/>
  <c r="Z270" i="3"/>
  <c r="AL270" i="3"/>
  <c r="AP270" i="3"/>
  <c r="BB270" i="3"/>
  <c r="BF270" i="3"/>
  <c r="E271" i="3"/>
  <c r="K271" i="3" s="1"/>
  <c r="F271" i="3"/>
  <c r="G271" i="3"/>
  <c r="H271" i="3"/>
  <c r="L271" i="3" s="1"/>
  <c r="I271" i="3"/>
  <c r="J271" i="3"/>
  <c r="E272" i="3"/>
  <c r="F272" i="3"/>
  <c r="K272" i="3" s="1"/>
  <c r="N272" i="3" s="1"/>
  <c r="G272" i="3"/>
  <c r="H272" i="3"/>
  <c r="I272" i="3"/>
  <c r="J272" i="3"/>
  <c r="L272" i="3" s="1"/>
  <c r="V272" i="3"/>
  <c r="Z272" i="3"/>
  <c r="AH272" i="3"/>
  <c r="AJ272" i="3"/>
  <c r="AP272" i="3"/>
  <c r="AR272" i="3"/>
  <c r="AX272" i="3"/>
  <c r="AZ272" i="3"/>
  <c r="BF272" i="3"/>
  <c r="BH272" i="3"/>
  <c r="E273" i="3"/>
  <c r="K273" i="3" s="1"/>
  <c r="F273" i="3"/>
  <c r="G273" i="3"/>
  <c r="H273" i="3"/>
  <c r="L273" i="3" s="1"/>
  <c r="X273" i="3" s="1"/>
  <c r="I273" i="3"/>
  <c r="J273" i="3"/>
  <c r="R273" i="3"/>
  <c r="AC273" i="3"/>
  <c r="AN273" i="3"/>
  <c r="AX273" i="3"/>
  <c r="BI273" i="3"/>
  <c r="E274" i="3"/>
  <c r="F274" i="3"/>
  <c r="K274" i="3" s="1"/>
  <c r="G274" i="3"/>
  <c r="H274" i="3"/>
  <c r="I274" i="3"/>
  <c r="J274" i="3"/>
  <c r="L274" i="3"/>
  <c r="AB274" i="3" s="1"/>
  <c r="W274" i="3"/>
  <c r="AH274" i="3"/>
  <c r="AR274" i="3"/>
  <c r="BC274" i="3"/>
  <c r="E275" i="3"/>
  <c r="K275" i="3" s="1"/>
  <c r="F275" i="3"/>
  <c r="G275" i="3"/>
  <c r="H275" i="3"/>
  <c r="L275" i="3" s="1"/>
  <c r="I275" i="3"/>
  <c r="J275" i="3"/>
  <c r="E276" i="3"/>
  <c r="F276" i="3"/>
  <c r="K276" i="3" s="1"/>
  <c r="G276" i="3"/>
  <c r="H276" i="3"/>
  <c r="I276" i="3"/>
  <c r="J276" i="3"/>
  <c r="L276" i="3"/>
  <c r="E277" i="3"/>
  <c r="K277" i="3" s="1"/>
  <c r="F277" i="3"/>
  <c r="G277" i="3"/>
  <c r="H277" i="3"/>
  <c r="L277" i="3" s="1"/>
  <c r="BD277" i="3" s="1"/>
  <c r="I277" i="3"/>
  <c r="J277" i="3"/>
  <c r="AN277" i="3"/>
  <c r="E278" i="3"/>
  <c r="F278" i="3"/>
  <c r="K278" i="3" s="1"/>
  <c r="Z278" i="3" s="1"/>
  <c r="G278" i="3"/>
  <c r="H278" i="3"/>
  <c r="I278" i="3"/>
  <c r="J278" i="3"/>
  <c r="L278" i="3" s="1"/>
  <c r="BF278" i="3"/>
  <c r="E279" i="3"/>
  <c r="K279" i="3" s="1"/>
  <c r="F279" i="3"/>
  <c r="G279" i="3"/>
  <c r="H279" i="3"/>
  <c r="L279" i="3" s="1"/>
  <c r="I279" i="3"/>
  <c r="J279" i="3"/>
  <c r="E280" i="3"/>
  <c r="F280" i="3"/>
  <c r="K280" i="3" s="1"/>
  <c r="G280" i="3"/>
  <c r="H280" i="3"/>
  <c r="I280" i="3"/>
  <c r="J280" i="3"/>
  <c r="L280" i="3" s="1"/>
  <c r="Z280" i="3"/>
  <c r="AP280" i="3"/>
  <c r="E281" i="3"/>
  <c r="K281" i="3" s="1"/>
  <c r="F281" i="3"/>
  <c r="G281" i="3"/>
  <c r="H281" i="3"/>
  <c r="L281" i="3" s="1"/>
  <c r="I281" i="3"/>
  <c r="J281" i="3"/>
  <c r="Q281" i="3"/>
  <c r="Y281" i="3"/>
  <c r="AG281" i="3"/>
  <c r="AO281" i="3"/>
  <c r="AW281" i="3"/>
  <c r="BE281" i="3"/>
  <c r="E282" i="3"/>
  <c r="F282" i="3"/>
  <c r="K282" i="3" s="1"/>
  <c r="G282" i="3"/>
  <c r="H282" i="3"/>
  <c r="I282" i="3"/>
  <c r="J282" i="3"/>
  <c r="L282" i="3" s="1"/>
  <c r="R282" i="3"/>
  <c r="AM282" i="3"/>
  <c r="AX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I284" i="3"/>
  <c r="J284" i="3"/>
  <c r="L284" i="3"/>
  <c r="V284" i="3" s="1"/>
  <c r="AD284" i="3"/>
  <c r="AT284" i="3"/>
  <c r="E285" i="3"/>
  <c r="F285" i="3"/>
  <c r="K285" i="3" s="1"/>
  <c r="R285" i="3" s="1"/>
  <c r="G285" i="3"/>
  <c r="H285" i="3"/>
  <c r="I285" i="3"/>
  <c r="J285" i="3"/>
  <c r="L285" i="3" s="1"/>
  <c r="Z285" i="3"/>
  <c r="AP285" i="3"/>
  <c r="BF285" i="3"/>
  <c r="E286" i="3"/>
  <c r="K286" i="3" s="1"/>
  <c r="R286" i="3" s="1"/>
  <c r="F286" i="3"/>
  <c r="G286" i="3"/>
  <c r="H286" i="3"/>
  <c r="L286" i="3" s="1"/>
  <c r="I286" i="3"/>
  <c r="J286" i="3"/>
  <c r="N286" i="3"/>
  <c r="V286" i="3"/>
  <c r="AD286" i="3"/>
  <c r="AK286" i="3"/>
  <c r="AP286" i="3"/>
  <c r="AV286" i="3"/>
  <c r="BA286" i="3"/>
  <c r="BF286" i="3"/>
  <c r="E287" i="3"/>
  <c r="F287" i="3"/>
  <c r="K287" i="3" s="1"/>
  <c r="O287" i="3" s="1"/>
  <c r="G287" i="3"/>
  <c r="H287" i="3"/>
  <c r="I287" i="3"/>
  <c r="J287" i="3"/>
  <c r="L287" i="3" s="1"/>
  <c r="T287" i="3"/>
  <c r="AE287" i="3"/>
  <c r="AP287" i="3"/>
  <c r="AZ287" i="3"/>
  <c r="E288" i="3"/>
  <c r="F288" i="3"/>
  <c r="G288" i="3"/>
  <c r="H288" i="3"/>
  <c r="I288" i="3"/>
  <c r="J288" i="3"/>
  <c r="L288" i="3" s="1"/>
  <c r="E289" i="3"/>
  <c r="F289" i="3"/>
  <c r="K289" i="3" s="1"/>
  <c r="O289" i="3" s="1"/>
  <c r="G289" i="3"/>
  <c r="H289" i="3"/>
  <c r="I289" i="3"/>
  <c r="J289" i="3"/>
  <c r="L289" i="3" s="1"/>
  <c r="T289" i="3"/>
  <c r="AE289" i="3"/>
  <c r="AP289" i="3"/>
  <c r="AZ289" i="3"/>
  <c r="E290" i="3"/>
  <c r="F290" i="3"/>
  <c r="G290" i="3"/>
  <c r="H290" i="3"/>
  <c r="I290" i="3"/>
  <c r="J290" i="3"/>
  <c r="E291" i="3"/>
  <c r="F291" i="3"/>
  <c r="K291" i="3" s="1"/>
  <c r="O291" i="3" s="1"/>
  <c r="G291" i="3"/>
  <c r="H291" i="3"/>
  <c r="I291" i="3"/>
  <c r="J291" i="3"/>
  <c r="L291" i="3" s="1"/>
  <c r="T291" i="3"/>
  <c r="AE291" i="3"/>
  <c r="AP291" i="3"/>
  <c r="AZ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U293" i="3"/>
  <c r="BA293" i="3"/>
  <c r="E294" i="3"/>
  <c r="F294" i="3"/>
  <c r="G294" i="3"/>
  <c r="H294" i="3"/>
  <c r="I294" i="3"/>
  <c r="J294" i="3"/>
  <c r="L294" i="3" s="1"/>
  <c r="K294" i="3"/>
  <c r="N294" i="3" s="1"/>
  <c r="O294" i="3"/>
  <c r="S294" i="3"/>
  <c r="W294" i="3"/>
  <c r="AA294" i="3"/>
  <c r="AE294" i="3"/>
  <c r="AH294" i="3"/>
  <c r="AJ294" i="3"/>
  <c r="AM294" i="3"/>
  <c r="AP294" i="3"/>
  <c r="AR294" i="3"/>
  <c r="AU294" i="3"/>
  <c r="AX294" i="3"/>
  <c r="AZ294" i="3"/>
  <c r="BC294" i="3"/>
  <c r="BF294" i="3"/>
  <c r="BH294" i="3"/>
  <c r="E295" i="3"/>
  <c r="F295" i="3"/>
  <c r="G295" i="3"/>
  <c r="H295" i="3"/>
  <c r="I295" i="3"/>
  <c r="J295" i="3"/>
  <c r="E296" i="3"/>
  <c r="F296" i="3"/>
  <c r="K296" i="3" s="1"/>
  <c r="AE296" i="3" s="1"/>
  <c r="G296" i="3"/>
  <c r="H296" i="3"/>
  <c r="I296" i="3"/>
  <c r="J296" i="3"/>
  <c r="L296" i="3" s="1"/>
  <c r="E297" i="3"/>
  <c r="F297" i="3"/>
  <c r="G297" i="3"/>
  <c r="H297" i="3"/>
  <c r="I297" i="3"/>
  <c r="J297" i="3"/>
  <c r="E298" i="3"/>
  <c r="K298" i="3" s="1"/>
  <c r="M298" i="3" s="1"/>
  <c r="F298" i="3"/>
  <c r="G298" i="3"/>
  <c r="H298" i="3"/>
  <c r="I298" i="3"/>
  <c r="L298" i="3" s="1"/>
  <c r="J298" i="3"/>
  <c r="Q298" i="3"/>
  <c r="U298" i="3"/>
  <c r="Y298" i="3"/>
  <c r="AG298" i="3"/>
  <c r="AK298" i="3"/>
  <c r="AO298" i="3"/>
  <c r="AW298" i="3"/>
  <c r="BA298" i="3"/>
  <c r="BE298" i="3"/>
  <c r="E299" i="3"/>
  <c r="F299" i="3"/>
  <c r="G299" i="3"/>
  <c r="H299" i="3"/>
  <c r="I299" i="3"/>
  <c r="L299" i="3" s="1"/>
  <c r="AA299" i="3" s="1"/>
  <c r="J299" i="3"/>
  <c r="K299" i="3"/>
  <c r="O299" i="3"/>
  <c r="S299" i="3"/>
  <c r="W299" i="3"/>
  <c r="AE299" i="3"/>
  <c r="AI299" i="3"/>
  <c r="AM299" i="3"/>
  <c r="AU299" i="3"/>
  <c r="AY299" i="3"/>
  <c r="BC299" i="3"/>
  <c r="E300" i="3"/>
  <c r="K300" i="3" s="1"/>
  <c r="M300" i="3" s="1"/>
  <c r="F300" i="3"/>
  <c r="G300" i="3"/>
  <c r="H300" i="3"/>
  <c r="I300" i="3"/>
  <c r="L300" i="3" s="1"/>
  <c r="J300" i="3"/>
  <c r="Q300" i="3"/>
  <c r="U300" i="3"/>
  <c r="Y300" i="3"/>
  <c r="AG300" i="3"/>
  <c r="AK300" i="3"/>
  <c r="AO300" i="3"/>
  <c r="AW300" i="3"/>
  <c r="BA300" i="3"/>
  <c r="BE300" i="3"/>
  <c r="E301" i="3"/>
  <c r="F301" i="3"/>
  <c r="G301" i="3"/>
  <c r="H301" i="3"/>
  <c r="I301" i="3"/>
  <c r="L301" i="3" s="1"/>
  <c r="AA301" i="3" s="1"/>
  <c r="J301" i="3"/>
  <c r="K301" i="3"/>
  <c r="O301" i="3"/>
  <c r="S301" i="3"/>
  <c r="W301" i="3"/>
  <c r="AE301" i="3"/>
  <c r="AI301" i="3"/>
  <c r="AM301" i="3"/>
  <c r="AU301" i="3"/>
  <c r="AY301" i="3"/>
  <c r="BC301" i="3"/>
  <c r="E302" i="3"/>
  <c r="K302" i="3" s="1"/>
  <c r="Y302" i="3" s="1"/>
  <c r="F302" i="3"/>
  <c r="G302" i="3"/>
  <c r="H302" i="3"/>
  <c r="I302" i="3"/>
  <c r="L302" i="3" s="1"/>
  <c r="J302" i="3"/>
  <c r="Q302" i="3"/>
  <c r="U302" i="3"/>
  <c r="AG302" i="3"/>
  <c r="AK302" i="3"/>
  <c r="AW302" i="3"/>
  <c r="BA302" i="3"/>
  <c r="E303" i="3"/>
  <c r="F303" i="3"/>
  <c r="G303" i="3"/>
  <c r="H303" i="3"/>
  <c r="I303" i="3"/>
  <c r="L303" i="3" s="1"/>
  <c r="W303" i="3" s="1"/>
  <c r="J303" i="3"/>
  <c r="K303" i="3"/>
  <c r="O303" i="3"/>
  <c r="S303" i="3"/>
  <c r="AE303" i="3"/>
  <c r="AI303" i="3"/>
  <c r="AU303" i="3"/>
  <c r="AY303" i="3"/>
  <c r="E304" i="3"/>
  <c r="K304" i="3" s="1"/>
  <c r="Y304" i="3" s="1"/>
  <c r="F304" i="3"/>
  <c r="G304" i="3"/>
  <c r="H304" i="3"/>
  <c r="I304" i="3"/>
  <c r="L304" i="3" s="1"/>
  <c r="J304" i="3"/>
  <c r="Q304" i="3"/>
  <c r="U304" i="3"/>
  <c r="AG304" i="3"/>
  <c r="AK304" i="3"/>
  <c r="AW304" i="3"/>
  <c r="BA304" i="3"/>
  <c r="E305" i="3"/>
  <c r="F305" i="3"/>
  <c r="G305" i="3"/>
  <c r="H305" i="3"/>
  <c r="I305" i="3"/>
  <c r="L305" i="3" s="1"/>
  <c r="W305" i="3" s="1"/>
  <c r="J305" i="3"/>
  <c r="K305" i="3"/>
  <c r="O305" i="3"/>
  <c r="S305" i="3"/>
  <c r="AE305" i="3"/>
  <c r="AI305" i="3"/>
  <c r="AU305" i="3"/>
  <c r="AY305" i="3"/>
  <c r="E306" i="3"/>
  <c r="K306" i="3" s="1"/>
  <c r="Y306" i="3" s="1"/>
  <c r="F306" i="3"/>
  <c r="G306" i="3"/>
  <c r="H306" i="3"/>
  <c r="I306" i="3"/>
  <c r="L306" i="3" s="1"/>
  <c r="J306" i="3"/>
  <c r="Q306" i="3"/>
  <c r="U306" i="3"/>
  <c r="AG306" i="3"/>
  <c r="AK306" i="3"/>
  <c r="AW306" i="3"/>
  <c r="BA306" i="3"/>
  <c r="E307" i="3"/>
  <c r="F307" i="3"/>
  <c r="G307" i="3"/>
  <c r="H307" i="3"/>
  <c r="I307" i="3"/>
  <c r="L307" i="3" s="1"/>
  <c r="W307" i="3" s="1"/>
  <c r="J307" i="3"/>
  <c r="K307" i="3"/>
  <c r="O307" i="3"/>
  <c r="S307" i="3"/>
  <c r="AE307" i="3"/>
  <c r="AI307" i="3"/>
  <c r="AU307" i="3"/>
  <c r="AY307" i="3"/>
  <c r="E308" i="3"/>
  <c r="K308" i="3" s="1"/>
  <c r="Y308" i="3" s="1"/>
  <c r="F308" i="3"/>
  <c r="G308" i="3"/>
  <c r="H308" i="3"/>
  <c r="I308" i="3"/>
  <c r="L308" i="3" s="1"/>
  <c r="J308" i="3"/>
  <c r="Q308" i="3"/>
  <c r="U308" i="3"/>
  <c r="AG308" i="3"/>
  <c r="AK308" i="3"/>
  <c r="AW308" i="3"/>
  <c r="BA308" i="3"/>
  <c r="E309" i="3"/>
  <c r="F309" i="3"/>
  <c r="G309" i="3"/>
  <c r="H309" i="3"/>
  <c r="I309" i="3"/>
  <c r="L309" i="3" s="1"/>
  <c r="W309" i="3" s="1"/>
  <c r="J309" i="3"/>
  <c r="K309" i="3"/>
  <c r="O309" i="3"/>
  <c r="S309" i="3"/>
  <c r="AE309" i="3"/>
  <c r="AI309" i="3"/>
  <c r="AU309" i="3"/>
  <c r="AY309" i="3"/>
  <c r="E310" i="3"/>
  <c r="K310" i="3" s="1"/>
  <c r="F310" i="3"/>
  <c r="G310" i="3"/>
  <c r="H310" i="3"/>
  <c r="I310" i="3"/>
  <c r="L310" i="3" s="1"/>
  <c r="J310" i="3"/>
  <c r="M310" i="3"/>
  <c r="U310" i="3"/>
  <c r="AC310" i="3"/>
  <c r="AK310" i="3"/>
  <c r="AS310" i="3"/>
  <c r="BA310" i="3"/>
  <c r="BI310" i="3"/>
  <c r="E311" i="3"/>
  <c r="F311" i="3"/>
  <c r="G311" i="3"/>
  <c r="H311" i="3"/>
  <c r="I311" i="3"/>
  <c r="L311" i="3" s="1"/>
  <c r="J311" i="3"/>
  <c r="K311" i="3"/>
  <c r="M311" i="3" s="1"/>
  <c r="Q311" i="3"/>
  <c r="S311" i="3"/>
  <c r="Y311" i="3"/>
  <c r="AA311" i="3"/>
  <c r="AG311" i="3"/>
  <c r="AI311" i="3"/>
  <c r="AO311" i="3"/>
  <c r="AQ311" i="3"/>
  <c r="AW311" i="3"/>
  <c r="AY311" i="3"/>
  <c r="BE311" i="3"/>
  <c r="BG311" i="3"/>
  <c r="E312" i="3"/>
  <c r="K312" i="3" s="1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Q313" i="3"/>
  <c r="S313" i="3"/>
  <c r="Y313" i="3"/>
  <c r="AA313" i="3"/>
  <c r="AG313" i="3"/>
  <c r="AI313" i="3"/>
  <c r="AO313" i="3"/>
  <c r="AQ313" i="3"/>
  <c r="AW313" i="3"/>
  <c r="AY313" i="3"/>
  <c r="BE313" i="3"/>
  <c r="BG313" i="3"/>
  <c r="E314" i="3"/>
  <c r="K314" i="3" s="1"/>
  <c r="AK314" i="3" s="1"/>
  <c r="F314" i="3"/>
  <c r="G314" i="3"/>
  <c r="H314" i="3"/>
  <c r="I314" i="3"/>
  <c r="L314" i="3" s="1"/>
  <c r="J314" i="3"/>
  <c r="U314" i="3"/>
  <c r="AC314" i="3"/>
  <c r="BA314" i="3"/>
  <c r="BI314" i="3"/>
  <c r="E315" i="3"/>
  <c r="F315" i="3"/>
  <c r="G315" i="3"/>
  <c r="H315" i="3"/>
  <c r="I315" i="3"/>
  <c r="L315" i="3" s="1"/>
  <c r="J315" i="3"/>
  <c r="K315" i="3"/>
  <c r="M315" i="3" s="1"/>
  <c r="Q315" i="3"/>
  <c r="S315" i="3"/>
  <c r="Y315" i="3"/>
  <c r="AA315" i="3"/>
  <c r="AG315" i="3"/>
  <c r="AI315" i="3"/>
  <c r="AO315" i="3"/>
  <c r="AQ315" i="3"/>
  <c r="AW315" i="3"/>
  <c r="AY315" i="3"/>
  <c r="BE315" i="3"/>
  <c r="BG315" i="3"/>
  <c r="E316" i="3"/>
  <c r="K316" i="3" s="1"/>
  <c r="AK316" i="3" s="1"/>
  <c r="F316" i="3"/>
  <c r="G316" i="3"/>
  <c r="H316" i="3"/>
  <c r="I316" i="3"/>
  <c r="L316" i="3" s="1"/>
  <c r="J316" i="3"/>
  <c r="M316" i="3"/>
  <c r="U316" i="3"/>
  <c r="AC316" i="3"/>
  <c r="AS316" i="3"/>
  <c r="AY316" i="3"/>
  <c r="BE316" i="3"/>
  <c r="E317" i="3"/>
  <c r="K317" i="3" s="1"/>
  <c r="V317" i="3" s="1"/>
  <c r="F317" i="3"/>
  <c r="G317" i="3"/>
  <c r="H317" i="3"/>
  <c r="I317" i="3"/>
  <c r="L317" i="3" s="1"/>
  <c r="J317" i="3"/>
  <c r="AL317" i="3"/>
  <c r="BB317" i="3"/>
  <c r="E318" i="3"/>
  <c r="K318" i="3" s="1"/>
  <c r="AZ318" i="3" s="1"/>
  <c r="F318" i="3"/>
  <c r="G318" i="3"/>
  <c r="H318" i="3"/>
  <c r="I318" i="3"/>
  <c r="J318" i="3"/>
  <c r="L318" i="3"/>
  <c r="T318" i="3"/>
  <c r="AJ318" i="3"/>
  <c r="E319" i="3"/>
  <c r="F319" i="3"/>
  <c r="K319" i="3" s="1"/>
  <c r="G319" i="3"/>
  <c r="H319" i="3"/>
  <c r="I319" i="3"/>
  <c r="L319" i="3" s="1"/>
  <c r="J319" i="3"/>
  <c r="E320" i="3"/>
  <c r="K320" i="3" s="1"/>
  <c r="F320" i="3"/>
  <c r="G320" i="3"/>
  <c r="H320" i="3"/>
  <c r="L320" i="3" s="1"/>
  <c r="AZ320" i="3" s="1"/>
  <c r="I320" i="3"/>
  <c r="J320" i="3"/>
  <c r="AJ320" i="3"/>
  <c r="E321" i="3"/>
  <c r="F321" i="3"/>
  <c r="K321" i="3" s="1"/>
  <c r="G321" i="3"/>
  <c r="H321" i="3"/>
  <c r="I321" i="3"/>
  <c r="L321" i="3" s="1"/>
  <c r="J321" i="3"/>
  <c r="V321" i="3"/>
  <c r="AL321" i="3"/>
  <c r="BB321" i="3"/>
  <c r="E322" i="3"/>
  <c r="K322" i="3" s="1"/>
  <c r="F322" i="3"/>
  <c r="G322" i="3"/>
  <c r="H322" i="3"/>
  <c r="L322" i="3" s="1"/>
  <c r="AZ322" i="3" s="1"/>
  <c r="I322" i="3"/>
  <c r="J322" i="3"/>
  <c r="T322" i="3"/>
  <c r="AJ322" i="3"/>
  <c r="E323" i="3"/>
  <c r="F323" i="3"/>
  <c r="K323" i="3" s="1"/>
  <c r="G323" i="3"/>
  <c r="H323" i="3"/>
  <c r="I323" i="3"/>
  <c r="L323" i="3" s="1"/>
  <c r="J323" i="3"/>
  <c r="BB323" i="3"/>
  <c r="E324" i="3"/>
  <c r="K324" i="3" s="1"/>
  <c r="F324" i="3"/>
  <c r="G324" i="3"/>
  <c r="H324" i="3"/>
  <c r="L324" i="3" s="1"/>
  <c r="I324" i="3"/>
  <c r="J324" i="3"/>
  <c r="E325" i="3"/>
  <c r="F325" i="3"/>
  <c r="K325" i="3" s="1"/>
  <c r="G325" i="3"/>
  <c r="H325" i="3"/>
  <c r="I325" i="3"/>
  <c r="L325" i="3" s="1"/>
  <c r="J325" i="3"/>
  <c r="V325" i="3"/>
  <c r="AL325" i="3"/>
  <c r="BB325" i="3"/>
  <c r="E326" i="3"/>
  <c r="K326" i="3" s="1"/>
  <c r="F326" i="3"/>
  <c r="G326" i="3"/>
  <c r="H326" i="3"/>
  <c r="L326" i="3" s="1"/>
  <c r="AZ326" i="3" s="1"/>
  <c r="I326" i="3"/>
  <c r="J326" i="3"/>
  <c r="T326" i="3"/>
  <c r="AJ326" i="3"/>
  <c r="E327" i="3"/>
  <c r="F327" i="3"/>
  <c r="K327" i="3" s="1"/>
  <c r="G327" i="3"/>
  <c r="H327" i="3"/>
  <c r="I327" i="3"/>
  <c r="L327" i="3" s="1"/>
  <c r="J327" i="3"/>
  <c r="BB327" i="3"/>
  <c r="E328" i="3"/>
  <c r="K328" i="3" s="1"/>
  <c r="T328" i="3" s="1"/>
  <c r="F328" i="3"/>
  <c r="G328" i="3"/>
  <c r="H328" i="3"/>
  <c r="L328" i="3" s="1"/>
  <c r="AZ328" i="3" s="1"/>
  <c r="I328" i="3"/>
  <c r="J328" i="3"/>
  <c r="E329" i="3"/>
  <c r="F329" i="3"/>
  <c r="K329" i="3" s="1"/>
  <c r="G329" i="3"/>
  <c r="H329" i="3"/>
  <c r="I329" i="3"/>
  <c r="L329" i="3" s="1"/>
  <c r="J329" i="3"/>
  <c r="V329" i="3"/>
  <c r="AL329" i="3"/>
  <c r="BB329" i="3"/>
  <c r="E330" i="3"/>
  <c r="K330" i="3" s="1"/>
  <c r="F330" i="3"/>
  <c r="G330" i="3"/>
  <c r="H330" i="3"/>
  <c r="L330" i="3" s="1"/>
  <c r="AF330" i="3" s="1"/>
  <c r="I330" i="3"/>
  <c r="J330" i="3"/>
  <c r="P330" i="3"/>
  <c r="X330" i="3"/>
  <c r="AN330" i="3"/>
  <c r="AV330" i="3"/>
  <c r="BD330" i="3"/>
  <c r="E331" i="3"/>
  <c r="F331" i="3"/>
  <c r="G331" i="3"/>
  <c r="H331" i="3"/>
  <c r="I331" i="3"/>
  <c r="J331" i="3"/>
  <c r="K331" i="3"/>
  <c r="E332" i="3"/>
  <c r="K332" i="3" s="1"/>
  <c r="AN332" i="3" s="1"/>
  <c r="F332" i="3"/>
  <c r="G332" i="3"/>
  <c r="H332" i="3"/>
  <c r="L332" i="3" s="1"/>
  <c r="AF332" i="3" s="1"/>
  <c r="I332" i="3"/>
  <c r="J332" i="3"/>
  <c r="BD332" i="3"/>
  <c r="E333" i="3"/>
  <c r="F333" i="3"/>
  <c r="G333" i="3"/>
  <c r="H333" i="3"/>
  <c r="I333" i="3"/>
  <c r="J333" i="3"/>
  <c r="L333" i="3" s="1"/>
  <c r="K333" i="3"/>
  <c r="AQ333" i="3"/>
  <c r="E334" i="3"/>
  <c r="K334" i="3" s="1"/>
  <c r="F334" i="3"/>
  <c r="G334" i="3"/>
  <c r="H334" i="3"/>
  <c r="L334" i="3" s="1"/>
  <c r="AF334" i="3" s="1"/>
  <c r="I334" i="3"/>
  <c r="J334" i="3"/>
  <c r="P334" i="3"/>
  <c r="X334" i="3"/>
  <c r="AN334" i="3"/>
  <c r="AV334" i="3"/>
  <c r="BD334" i="3"/>
  <c r="E335" i="3"/>
  <c r="F335" i="3"/>
  <c r="G335" i="3"/>
  <c r="H335" i="3"/>
  <c r="I335" i="3"/>
  <c r="J335" i="3"/>
  <c r="L335" i="3" s="1"/>
  <c r="K335" i="3"/>
  <c r="R335" i="3" s="1"/>
  <c r="W335" i="3"/>
  <c r="AB335" i="3"/>
  <c r="AH335" i="3"/>
  <c r="AR335" i="3"/>
  <c r="AX335" i="3"/>
  <c r="BC335" i="3"/>
  <c r="E336" i="3"/>
  <c r="K336" i="3" s="1"/>
  <c r="F336" i="3"/>
  <c r="G336" i="3"/>
  <c r="H336" i="3"/>
  <c r="L336" i="3" s="1"/>
  <c r="I336" i="3"/>
  <c r="J336" i="3"/>
  <c r="E337" i="3"/>
  <c r="F337" i="3"/>
  <c r="K337" i="3" s="1"/>
  <c r="G337" i="3"/>
  <c r="H337" i="3"/>
  <c r="I337" i="3"/>
  <c r="J337" i="3"/>
  <c r="E338" i="3"/>
  <c r="K338" i="3" s="1"/>
  <c r="F338" i="3"/>
  <c r="G338" i="3"/>
  <c r="H338" i="3"/>
  <c r="L338" i="3" s="1"/>
  <c r="I338" i="3"/>
  <c r="J338" i="3"/>
  <c r="E339" i="3"/>
  <c r="F339" i="3"/>
  <c r="K339" i="3" s="1"/>
  <c r="G339" i="3"/>
  <c r="H339" i="3"/>
  <c r="I339" i="3"/>
  <c r="J339" i="3"/>
  <c r="E340" i="3"/>
  <c r="K340" i="3" s="1"/>
  <c r="F340" i="3"/>
  <c r="G340" i="3"/>
  <c r="H340" i="3"/>
  <c r="L340" i="3" s="1"/>
  <c r="I340" i="3"/>
  <c r="J340" i="3"/>
  <c r="E341" i="3"/>
  <c r="F341" i="3"/>
  <c r="K341" i="3" s="1"/>
  <c r="G341" i="3"/>
  <c r="H341" i="3"/>
  <c r="I341" i="3"/>
  <c r="J341" i="3"/>
  <c r="E342" i="3"/>
  <c r="K342" i="3" s="1"/>
  <c r="F342" i="3"/>
  <c r="G342" i="3"/>
  <c r="H342" i="3"/>
  <c r="L342" i="3" s="1"/>
  <c r="I342" i="3"/>
  <c r="J342" i="3"/>
  <c r="E343" i="3"/>
  <c r="F343" i="3"/>
  <c r="K343" i="3" s="1"/>
  <c r="G343" i="3"/>
  <c r="H343" i="3"/>
  <c r="I343" i="3"/>
  <c r="J343" i="3"/>
  <c r="E344" i="3"/>
  <c r="K344" i="3" s="1"/>
  <c r="F344" i="3"/>
  <c r="G344" i="3"/>
  <c r="H344" i="3"/>
  <c r="L344" i="3" s="1"/>
  <c r="I344" i="3"/>
  <c r="J344" i="3"/>
  <c r="E345" i="3"/>
  <c r="F345" i="3"/>
  <c r="K345" i="3" s="1"/>
  <c r="G345" i="3"/>
  <c r="H345" i="3"/>
  <c r="I345" i="3"/>
  <c r="J345" i="3"/>
  <c r="E346" i="3"/>
  <c r="K346" i="3" s="1"/>
  <c r="F346" i="3"/>
  <c r="G346" i="3"/>
  <c r="H346" i="3"/>
  <c r="L346" i="3" s="1"/>
  <c r="I346" i="3"/>
  <c r="J346" i="3"/>
  <c r="E347" i="3"/>
  <c r="F347" i="3"/>
  <c r="K347" i="3" s="1"/>
  <c r="G347" i="3"/>
  <c r="H347" i="3"/>
  <c r="I347" i="3"/>
  <c r="J347" i="3"/>
  <c r="E348" i="3"/>
  <c r="K348" i="3" s="1"/>
  <c r="F348" i="3"/>
  <c r="G348" i="3"/>
  <c r="H348" i="3"/>
  <c r="L348" i="3" s="1"/>
  <c r="I348" i="3"/>
  <c r="J348" i="3"/>
  <c r="E349" i="3"/>
  <c r="F349" i="3"/>
  <c r="K349" i="3" s="1"/>
  <c r="G349" i="3"/>
  <c r="H349" i="3"/>
  <c r="I349" i="3"/>
  <c r="J349" i="3"/>
  <c r="E350" i="3"/>
  <c r="K350" i="3" s="1"/>
  <c r="F350" i="3"/>
  <c r="G350" i="3"/>
  <c r="H350" i="3"/>
  <c r="L350" i="3" s="1"/>
  <c r="I350" i="3"/>
  <c r="J350" i="3"/>
  <c r="E351" i="3"/>
  <c r="F351" i="3"/>
  <c r="K351" i="3" s="1"/>
  <c r="G351" i="3"/>
  <c r="H351" i="3"/>
  <c r="I351" i="3"/>
  <c r="J351" i="3"/>
  <c r="E352" i="3"/>
  <c r="K352" i="3" s="1"/>
  <c r="F352" i="3"/>
  <c r="G352" i="3"/>
  <c r="H352" i="3"/>
  <c r="L352" i="3" s="1"/>
  <c r="I352" i="3"/>
  <c r="J352" i="3"/>
  <c r="E353" i="3"/>
  <c r="F353" i="3"/>
  <c r="K353" i="3" s="1"/>
  <c r="G353" i="3"/>
  <c r="H353" i="3"/>
  <c r="I353" i="3"/>
  <c r="J353" i="3"/>
  <c r="E354" i="3"/>
  <c r="K354" i="3" s="1"/>
  <c r="F354" i="3"/>
  <c r="G354" i="3"/>
  <c r="H354" i="3"/>
  <c r="L354" i="3" s="1"/>
  <c r="AC354" i="3" s="1"/>
  <c r="I354" i="3"/>
  <c r="J354" i="3"/>
  <c r="U354" i="3"/>
  <c r="AK354" i="3"/>
  <c r="BA354" i="3"/>
  <c r="E355" i="3"/>
  <c r="F355" i="3"/>
  <c r="K355" i="3" s="1"/>
  <c r="G355" i="3"/>
  <c r="H355" i="3"/>
  <c r="I355" i="3"/>
  <c r="J355" i="3"/>
  <c r="E356" i="3"/>
  <c r="F356" i="3"/>
  <c r="G356" i="3"/>
  <c r="H356" i="3"/>
  <c r="I356" i="3"/>
  <c r="J356" i="3"/>
  <c r="K356" i="3"/>
  <c r="M356" i="3" s="1"/>
  <c r="BN356" i="3" s="1"/>
  <c r="L356" i="3"/>
  <c r="P356" i="3" s="1"/>
  <c r="O356" i="3"/>
  <c r="BL356" i="3" s="1"/>
  <c r="Q356" i="3"/>
  <c r="T356" i="3"/>
  <c r="W356" i="3"/>
  <c r="Y356" i="3"/>
  <c r="AB356" i="3"/>
  <c r="AE356" i="3"/>
  <c r="AG356" i="3"/>
  <c r="AJ356" i="3"/>
  <c r="AM356" i="3"/>
  <c r="AO356" i="3"/>
  <c r="AR356" i="3"/>
  <c r="AU356" i="3"/>
  <c r="AW356" i="3"/>
  <c r="AZ356" i="3"/>
  <c r="BC356" i="3"/>
  <c r="BE356" i="3"/>
  <c r="BH356" i="3"/>
  <c r="BK356" i="3"/>
  <c r="E357" i="3"/>
  <c r="F357" i="3"/>
  <c r="K357" i="3" s="1"/>
  <c r="G357" i="3"/>
  <c r="H357" i="3"/>
  <c r="I357" i="3"/>
  <c r="J357" i="3"/>
  <c r="L357" i="3" s="1"/>
  <c r="E358" i="3"/>
  <c r="K358" i="3" s="1"/>
  <c r="F358" i="3"/>
  <c r="G358" i="3"/>
  <c r="H358" i="3"/>
  <c r="L358" i="3" s="1"/>
  <c r="I358" i="3"/>
  <c r="J358" i="3"/>
  <c r="X358" i="3"/>
  <c r="AN358" i="3"/>
  <c r="BD358" i="3"/>
  <c r="E359" i="3"/>
  <c r="F359" i="3"/>
  <c r="K359" i="3" s="1"/>
  <c r="Z359" i="3" s="1"/>
  <c r="G359" i="3"/>
  <c r="H359" i="3"/>
  <c r="I359" i="3"/>
  <c r="J359" i="3"/>
  <c r="L359" i="3" s="1"/>
  <c r="AP359" i="3"/>
  <c r="E360" i="3"/>
  <c r="K360" i="3" s="1"/>
  <c r="F360" i="3"/>
  <c r="G360" i="3"/>
  <c r="H360" i="3"/>
  <c r="L360" i="3" s="1"/>
  <c r="I360" i="3"/>
  <c r="J360" i="3"/>
  <c r="X360" i="3"/>
  <c r="AN360" i="3"/>
  <c r="BD360" i="3"/>
  <c r="E361" i="3"/>
  <c r="F361" i="3"/>
  <c r="K361" i="3" s="1"/>
  <c r="G361" i="3"/>
  <c r="H361" i="3"/>
  <c r="I361" i="3"/>
  <c r="J361" i="3"/>
  <c r="L361" i="3" s="1"/>
  <c r="E362" i="3"/>
  <c r="K362" i="3" s="1"/>
  <c r="F362" i="3"/>
  <c r="G362" i="3"/>
  <c r="H362" i="3"/>
  <c r="L362" i="3" s="1"/>
  <c r="I362" i="3"/>
  <c r="J362" i="3"/>
  <c r="X362" i="3"/>
  <c r="AN362" i="3"/>
  <c r="BD362" i="3"/>
  <c r="E363" i="3"/>
  <c r="F363" i="3"/>
  <c r="K363" i="3" s="1"/>
  <c r="Z363" i="3" s="1"/>
  <c r="G363" i="3"/>
  <c r="H363" i="3"/>
  <c r="I363" i="3"/>
  <c r="J363" i="3"/>
  <c r="L363" i="3" s="1"/>
  <c r="AP363" i="3"/>
  <c r="E364" i="3"/>
  <c r="K364" i="3" s="1"/>
  <c r="F364" i="3"/>
  <c r="G364" i="3"/>
  <c r="H364" i="3"/>
  <c r="L364" i="3" s="1"/>
  <c r="I364" i="3"/>
  <c r="J364" i="3"/>
  <c r="X364" i="3"/>
  <c r="AN364" i="3"/>
  <c r="BD364" i="3"/>
  <c r="E365" i="3"/>
  <c r="F365" i="3"/>
  <c r="K365" i="3" s="1"/>
  <c r="G365" i="3"/>
  <c r="H365" i="3"/>
  <c r="I365" i="3"/>
  <c r="J365" i="3"/>
  <c r="L365" i="3" s="1"/>
  <c r="E366" i="3"/>
  <c r="K366" i="3" s="1"/>
  <c r="F366" i="3"/>
  <c r="G366" i="3"/>
  <c r="H366" i="3"/>
  <c r="L366" i="3" s="1"/>
  <c r="I366" i="3"/>
  <c r="J366" i="3"/>
  <c r="X366" i="3"/>
  <c r="AN366" i="3"/>
  <c r="BD366" i="3"/>
  <c r="E367" i="3"/>
  <c r="F367" i="3"/>
  <c r="K367" i="3" s="1"/>
  <c r="Z367" i="3" s="1"/>
  <c r="G367" i="3"/>
  <c r="H367" i="3"/>
  <c r="I367" i="3"/>
  <c r="J367" i="3"/>
  <c r="L367" i="3" s="1"/>
  <c r="AP367" i="3"/>
  <c r="E368" i="3"/>
  <c r="K368" i="3" s="1"/>
  <c r="F368" i="3"/>
  <c r="G368" i="3"/>
  <c r="H368" i="3"/>
  <c r="L368" i="3" s="1"/>
  <c r="I368" i="3"/>
  <c r="J368" i="3"/>
  <c r="X368" i="3"/>
  <c r="AN368" i="3"/>
  <c r="BD368" i="3"/>
  <c r="E369" i="3"/>
  <c r="F369" i="3"/>
  <c r="K369" i="3" s="1"/>
  <c r="G369" i="3"/>
  <c r="H369" i="3"/>
  <c r="I369" i="3"/>
  <c r="J369" i="3"/>
  <c r="L369" i="3" s="1"/>
  <c r="E370" i="3"/>
  <c r="K370" i="3" s="1"/>
  <c r="F370" i="3"/>
  <c r="G370" i="3"/>
  <c r="H370" i="3"/>
  <c r="L370" i="3" s="1"/>
  <c r="I370" i="3"/>
  <c r="J370" i="3"/>
  <c r="X370" i="3"/>
  <c r="AN370" i="3"/>
  <c r="BD370" i="3"/>
  <c r="E371" i="3"/>
  <c r="F371" i="3"/>
  <c r="K371" i="3" s="1"/>
  <c r="Z371" i="3" s="1"/>
  <c r="G371" i="3"/>
  <c r="H371" i="3"/>
  <c r="I371" i="3"/>
  <c r="J371" i="3"/>
  <c r="L371" i="3" s="1"/>
  <c r="AP371" i="3"/>
  <c r="E372" i="3"/>
  <c r="K372" i="3" s="1"/>
  <c r="F372" i="3"/>
  <c r="G372" i="3"/>
  <c r="H372" i="3"/>
  <c r="L372" i="3" s="1"/>
  <c r="I372" i="3"/>
  <c r="J372" i="3"/>
  <c r="X372" i="3"/>
  <c r="AN372" i="3"/>
  <c r="BD372" i="3"/>
  <c r="E373" i="3"/>
  <c r="F373" i="3"/>
  <c r="K373" i="3" s="1"/>
  <c r="G373" i="3"/>
  <c r="H373" i="3"/>
  <c r="I373" i="3"/>
  <c r="J373" i="3"/>
  <c r="L373" i="3" s="1"/>
  <c r="E374" i="3"/>
  <c r="K374" i="3" s="1"/>
  <c r="F374" i="3"/>
  <c r="G374" i="3"/>
  <c r="H374" i="3"/>
  <c r="L374" i="3" s="1"/>
  <c r="I374" i="3"/>
  <c r="J374" i="3"/>
  <c r="X374" i="3"/>
  <c r="AN374" i="3"/>
  <c r="BD374" i="3"/>
  <c r="E375" i="3"/>
  <c r="F375" i="3"/>
  <c r="K375" i="3" s="1"/>
  <c r="Z375" i="3" s="1"/>
  <c r="G375" i="3"/>
  <c r="H375" i="3"/>
  <c r="I375" i="3"/>
  <c r="J375" i="3"/>
  <c r="L375" i="3" s="1"/>
  <c r="AP375" i="3"/>
  <c r="E376" i="3"/>
  <c r="K376" i="3" s="1"/>
  <c r="F376" i="3"/>
  <c r="G376" i="3"/>
  <c r="H376" i="3"/>
  <c r="L376" i="3" s="1"/>
  <c r="I376" i="3"/>
  <c r="J376" i="3"/>
  <c r="X376" i="3"/>
  <c r="AN376" i="3"/>
  <c r="BD376" i="3"/>
  <c r="E377" i="3"/>
  <c r="F377" i="3"/>
  <c r="K377" i="3" s="1"/>
  <c r="G377" i="3"/>
  <c r="H377" i="3"/>
  <c r="I377" i="3"/>
  <c r="J377" i="3"/>
  <c r="L377" i="3" s="1"/>
  <c r="E378" i="3"/>
  <c r="K378" i="3" s="1"/>
  <c r="F378" i="3"/>
  <c r="G378" i="3"/>
  <c r="H378" i="3"/>
  <c r="L378" i="3" s="1"/>
  <c r="I378" i="3"/>
  <c r="J378" i="3"/>
  <c r="X378" i="3"/>
  <c r="AN378" i="3"/>
  <c r="BD378" i="3"/>
  <c r="E379" i="3"/>
  <c r="F379" i="3"/>
  <c r="K379" i="3" s="1"/>
  <c r="Z379" i="3" s="1"/>
  <c r="G379" i="3"/>
  <c r="H379" i="3"/>
  <c r="I379" i="3"/>
  <c r="J379" i="3"/>
  <c r="L379" i="3" s="1"/>
  <c r="AP379" i="3"/>
  <c r="E380" i="3"/>
  <c r="K380" i="3" s="1"/>
  <c r="F380" i="3"/>
  <c r="G380" i="3"/>
  <c r="H380" i="3"/>
  <c r="L380" i="3" s="1"/>
  <c r="I380" i="3"/>
  <c r="J380" i="3"/>
  <c r="X380" i="3"/>
  <c r="AN380" i="3"/>
  <c r="BD380" i="3"/>
  <c r="E381" i="3"/>
  <c r="F381" i="3"/>
  <c r="K381" i="3" s="1"/>
  <c r="G381" i="3"/>
  <c r="H381" i="3"/>
  <c r="I381" i="3"/>
  <c r="J381" i="3"/>
  <c r="L381" i="3" s="1"/>
  <c r="E382" i="3"/>
  <c r="K382" i="3" s="1"/>
  <c r="F382" i="3"/>
  <c r="G382" i="3"/>
  <c r="H382" i="3"/>
  <c r="L382" i="3" s="1"/>
  <c r="I382" i="3"/>
  <c r="J382" i="3"/>
  <c r="X382" i="3"/>
  <c r="AN382" i="3"/>
  <c r="BD382" i="3"/>
  <c r="E383" i="3"/>
  <c r="F383" i="3"/>
  <c r="K383" i="3" s="1"/>
  <c r="Z383" i="3" s="1"/>
  <c r="G383" i="3"/>
  <c r="H383" i="3"/>
  <c r="I383" i="3"/>
  <c r="J383" i="3"/>
  <c r="L383" i="3" s="1"/>
  <c r="AP383" i="3"/>
  <c r="E384" i="3"/>
  <c r="K384" i="3" s="1"/>
  <c r="F384" i="3"/>
  <c r="G384" i="3"/>
  <c r="H384" i="3"/>
  <c r="L384" i="3" s="1"/>
  <c r="I384" i="3"/>
  <c r="J384" i="3"/>
  <c r="X384" i="3"/>
  <c r="AN384" i="3"/>
  <c r="BD384" i="3"/>
  <c r="E385" i="3"/>
  <c r="F385" i="3"/>
  <c r="K385" i="3" s="1"/>
  <c r="G385" i="3"/>
  <c r="H385" i="3"/>
  <c r="I385" i="3"/>
  <c r="J385" i="3"/>
  <c r="L385" i="3" s="1"/>
  <c r="E386" i="3"/>
  <c r="K386" i="3" s="1"/>
  <c r="F386" i="3"/>
  <c r="G386" i="3"/>
  <c r="H386" i="3"/>
  <c r="I386" i="3"/>
  <c r="J386" i="3"/>
  <c r="E387" i="3"/>
  <c r="F387" i="3"/>
  <c r="K387" i="3" s="1"/>
  <c r="T387" i="3" s="1"/>
  <c r="G387" i="3"/>
  <c r="H387" i="3"/>
  <c r="I387" i="3"/>
  <c r="J387" i="3"/>
  <c r="L387" i="3" s="1"/>
  <c r="O387" i="3"/>
  <c r="Z387" i="3"/>
  <c r="AE387" i="3"/>
  <c r="AJ387" i="3"/>
  <c r="AU387" i="3"/>
  <c r="AZ387" i="3"/>
  <c r="BF387" i="3"/>
  <c r="E388" i="3"/>
  <c r="F388" i="3"/>
  <c r="G388" i="3"/>
  <c r="H388" i="3"/>
  <c r="I388" i="3"/>
  <c r="J388" i="3"/>
  <c r="E389" i="3"/>
  <c r="F389" i="3"/>
  <c r="K389" i="3" s="1"/>
  <c r="T389" i="3" s="1"/>
  <c r="G389" i="3"/>
  <c r="H389" i="3"/>
  <c r="I389" i="3"/>
  <c r="J389" i="3"/>
  <c r="L389" i="3" s="1"/>
  <c r="O389" i="3"/>
  <c r="Z389" i="3"/>
  <c r="AE389" i="3"/>
  <c r="AJ389" i="3"/>
  <c r="AU389" i="3"/>
  <c r="AZ389" i="3"/>
  <c r="BF389" i="3"/>
  <c r="E390" i="3"/>
  <c r="F390" i="3"/>
  <c r="G390" i="3"/>
  <c r="H390" i="3"/>
  <c r="I390" i="3"/>
  <c r="J390" i="3"/>
  <c r="E391" i="3"/>
  <c r="F391" i="3"/>
  <c r="K391" i="3" s="1"/>
  <c r="T391" i="3" s="1"/>
  <c r="G391" i="3"/>
  <c r="H391" i="3"/>
  <c r="I391" i="3"/>
  <c r="J391" i="3"/>
  <c r="L391" i="3" s="1"/>
  <c r="O391" i="3"/>
  <c r="Z391" i="3"/>
  <c r="AE391" i="3"/>
  <c r="AJ391" i="3"/>
  <c r="AU391" i="3"/>
  <c r="AZ391" i="3"/>
  <c r="BF391" i="3"/>
  <c r="E392" i="3"/>
  <c r="F392" i="3"/>
  <c r="G392" i="3"/>
  <c r="H392" i="3"/>
  <c r="I392" i="3"/>
  <c r="J392" i="3"/>
  <c r="E393" i="3"/>
  <c r="F393" i="3"/>
  <c r="K393" i="3" s="1"/>
  <c r="T393" i="3" s="1"/>
  <c r="G393" i="3"/>
  <c r="H393" i="3"/>
  <c r="I393" i="3"/>
  <c r="J393" i="3"/>
  <c r="L393" i="3" s="1"/>
  <c r="O393" i="3"/>
  <c r="Z393" i="3"/>
  <c r="AE393" i="3"/>
  <c r="AJ393" i="3"/>
  <c r="AU393" i="3"/>
  <c r="AZ393" i="3"/>
  <c r="BF393" i="3"/>
  <c r="E394" i="3"/>
  <c r="F394" i="3"/>
  <c r="G394" i="3"/>
  <c r="H394" i="3"/>
  <c r="I394" i="3"/>
  <c r="J394" i="3"/>
  <c r="E395" i="3"/>
  <c r="F395" i="3"/>
  <c r="K395" i="3" s="1"/>
  <c r="T395" i="3" s="1"/>
  <c r="G395" i="3"/>
  <c r="H395" i="3"/>
  <c r="I395" i="3"/>
  <c r="J395" i="3"/>
  <c r="L395" i="3" s="1"/>
  <c r="O395" i="3"/>
  <c r="Z395" i="3"/>
  <c r="AE395" i="3"/>
  <c r="AJ395" i="3"/>
  <c r="AU395" i="3"/>
  <c r="AZ395" i="3"/>
  <c r="BF395" i="3"/>
  <c r="E396" i="3"/>
  <c r="F396" i="3"/>
  <c r="G396" i="3"/>
  <c r="H396" i="3"/>
  <c r="I396" i="3"/>
  <c r="J396" i="3"/>
  <c r="E397" i="3"/>
  <c r="K397" i="3" s="1"/>
  <c r="Y397" i="3" s="1"/>
  <c r="F397" i="3"/>
  <c r="G397" i="3"/>
  <c r="H397" i="3"/>
  <c r="I397" i="3"/>
  <c r="L397" i="3" s="1"/>
  <c r="J397" i="3"/>
  <c r="M397" i="3"/>
  <c r="U397" i="3"/>
  <c r="AC397" i="3"/>
  <c r="AK397" i="3"/>
  <c r="AS397" i="3"/>
  <c r="BA397" i="3"/>
  <c r="BI397" i="3"/>
  <c r="E398" i="3"/>
  <c r="F398" i="3"/>
  <c r="G398" i="3"/>
  <c r="H398" i="3"/>
  <c r="I398" i="3"/>
  <c r="L398" i="3" s="1"/>
  <c r="J398" i="3"/>
  <c r="K398" i="3"/>
  <c r="AA398" i="3"/>
  <c r="AQ398" i="3"/>
  <c r="BG398" i="3"/>
  <c r="E399" i="3"/>
  <c r="K399" i="3" s="1"/>
  <c r="Y399" i="3" s="1"/>
  <c r="F399" i="3"/>
  <c r="G399" i="3"/>
  <c r="H399" i="3"/>
  <c r="I399" i="3"/>
  <c r="L399" i="3" s="1"/>
  <c r="J399" i="3"/>
  <c r="M399" i="3"/>
  <c r="U399" i="3"/>
  <c r="AC399" i="3"/>
  <c r="AK399" i="3"/>
  <c r="AS399" i="3"/>
  <c r="BA399" i="3"/>
  <c r="BI399" i="3"/>
  <c r="E400" i="3"/>
  <c r="F400" i="3"/>
  <c r="G400" i="3"/>
  <c r="H400" i="3"/>
  <c r="I400" i="3"/>
  <c r="L400" i="3" s="1"/>
  <c r="J400" i="3"/>
  <c r="K400" i="3"/>
  <c r="AA400" i="3"/>
  <c r="AQ400" i="3"/>
  <c r="BG400" i="3"/>
  <c r="E401" i="3"/>
  <c r="K401" i="3" s="1"/>
  <c r="Y401" i="3" s="1"/>
  <c r="F401" i="3"/>
  <c r="G401" i="3"/>
  <c r="H401" i="3"/>
  <c r="I401" i="3"/>
  <c r="L401" i="3" s="1"/>
  <c r="J401" i="3"/>
  <c r="M401" i="3"/>
  <c r="U401" i="3"/>
  <c r="AC401" i="3"/>
  <c r="AK401" i="3"/>
  <c r="AS401" i="3"/>
  <c r="BA401" i="3"/>
  <c r="BI401" i="3"/>
  <c r="E402" i="3"/>
  <c r="F402" i="3"/>
  <c r="G402" i="3"/>
  <c r="H402" i="3"/>
  <c r="I402" i="3"/>
  <c r="L402" i="3" s="1"/>
  <c r="J402" i="3"/>
  <c r="K402" i="3"/>
  <c r="AA402" i="3"/>
  <c r="AQ402" i="3"/>
  <c r="BG402" i="3"/>
  <c r="E403" i="3"/>
  <c r="K403" i="3" s="1"/>
  <c r="Y403" i="3" s="1"/>
  <c r="F403" i="3"/>
  <c r="G403" i="3"/>
  <c r="H403" i="3"/>
  <c r="I403" i="3"/>
  <c r="L403" i="3" s="1"/>
  <c r="J403" i="3"/>
  <c r="M403" i="3"/>
  <c r="U403" i="3"/>
  <c r="AC403" i="3"/>
  <c r="AK403" i="3"/>
  <c r="AS403" i="3"/>
  <c r="BA403" i="3"/>
  <c r="BI403" i="3"/>
  <c r="E404" i="3"/>
  <c r="F404" i="3"/>
  <c r="G404" i="3"/>
  <c r="H404" i="3"/>
  <c r="I404" i="3"/>
  <c r="L404" i="3" s="1"/>
  <c r="J404" i="3"/>
  <c r="K404" i="3"/>
  <c r="W404" i="3" s="1"/>
  <c r="E405" i="3"/>
  <c r="K405" i="3" s="1"/>
  <c r="Y405" i="3" s="1"/>
  <c r="F405" i="3"/>
  <c r="G405" i="3"/>
  <c r="H405" i="3"/>
  <c r="I405" i="3"/>
  <c r="L405" i="3" s="1"/>
  <c r="J405" i="3"/>
  <c r="M405" i="3"/>
  <c r="U405" i="3"/>
  <c r="AC405" i="3"/>
  <c r="AK405" i="3"/>
  <c r="AS405" i="3"/>
  <c r="BA405" i="3"/>
  <c r="BI405" i="3"/>
  <c r="E406" i="3"/>
  <c r="F406" i="3"/>
  <c r="G406" i="3"/>
  <c r="K406" i="3" s="1"/>
  <c r="H406" i="3"/>
  <c r="I406" i="3"/>
  <c r="L406" i="3" s="1"/>
  <c r="J406" i="3"/>
  <c r="E407" i="3"/>
  <c r="K407" i="3" s="1"/>
  <c r="Y407" i="3" s="1"/>
  <c r="F407" i="3"/>
  <c r="G407" i="3"/>
  <c r="H407" i="3"/>
  <c r="I407" i="3"/>
  <c r="L407" i="3" s="1"/>
  <c r="J407" i="3"/>
  <c r="M407" i="3"/>
  <c r="U407" i="3"/>
  <c r="AC407" i="3"/>
  <c r="AK407" i="3"/>
  <c r="AS407" i="3"/>
  <c r="BA407" i="3"/>
  <c r="BI407" i="3"/>
  <c r="E408" i="3"/>
  <c r="F408" i="3"/>
  <c r="G408" i="3"/>
  <c r="K408" i="3" s="1"/>
  <c r="H408" i="3"/>
  <c r="I408" i="3"/>
  <c r="L408" i="3" s="1"/>
  <c r="J408" i="3"/>
  <c r="E409" i="3"/>
  <c r="K409" i="3" s="1"/>
  <c r="Y409" i="3" s="1"/>
  <c r="F409" i="3"/>
  <c r="G409" i="3"/>
  <c r="H409" i="3"/>
  <c r="I409" i="3"/>
  <c r="L409" i="3" s="1"/>
  <c r="J409" i="3"/>
  <c r="M409" i="3"/>
  <c r="U409" i="3"/>
  <c r="AC409" i="3"/>
  <c r="AK409" i="3"/>
  <c r="AS409" i="3"/>
  <c r="BA409" i="3"/>
  <c r="BI409" i="3"/>
  <c r="E410" i="3"/>
  <c r="F410" i="3"/>
  <c r="G410" i="3"/>
  <c r="K410" i="3" s="1"/>
  <c r="H410" i="3"/>
  <c r="I410" i="3"/>
  <c r="L410" i="3" s="1"/>
  <c r="J410" i="3"/>
  <c r="E411" i="3"/>
  <c r="K411" i="3" s="1"/>
  <c r="Y411" i="3" s="1"/>
  <c r="F411" i="3"/>
  <c r="G411" i="3"/>
  <c r="H411" i="3"/>
  <c r="I411" i="3"/>
  <c r="L411" i="3" s="1"/>
  <c r="J411" i="3"/>
  <c r="M411" i="3"/>
  <c r="U411" i="3"/>
  <c r="AC411" i="3"/>
  <c r="AK411" i="3"/>
  <c r="AS411" i="3"/>
  <c r="BA411" i="3"/>
  <c r="BI411" i="3"/>
  <c r="E412" i="3"/>
  <c r="F412" i="3"/>
  <c r="G412" i="3"/>
  <c r="K412" i="3" s="1"/>
  <c r="H412" i="3"/>
  <c r="I412" i="3"/>
  <c r="L412" i="3" s="1"/>
  <c r="J412" i="3"/>
  <c r="E413" i="3"/>
  <c r="K413" i="3" s="1"/>
  <c r="Y413" i="3" s="1"/>
  <c r="F413" i="3"/>
  <c r="G413" i="3"/>
  <c r="H413" i="3"/>
  <c r="I413" i="3"/>
  <c r="L413" i="3" s="1"/>
  <c r="J413" i="3"/>
  <c r="M413" i="3"/>
  <c r="U413" i="3"/>
  <c r="AC413" i="3"/>
  <c r="AK413" i="3"/>
  <c r="AS413" i="3"/>
  <c r="BA413" i="3"/>
  <c r="BI413" i="3"/>
  <c r="E414" i="3"/>
  <c r="F414" i="3"/>
  <c r="G414" i="3"/>
  <c r="K414" i="3" s="1"/>
  <c r="H414" i="3"/>
  <c r="I414" i="3"/>
  <c r="L414" i="3" s="1"/>
  <c r="J414" i="3"/>
  <c r="E415" i="3"/>
  <c r="F415" i="3"/>
  <c r="G415" i="3"/>
  <c r="H415" i="3"/>
  <c r="I415" i="3"/>
  <c r="L415" i="3" s="1"/>
  <c r="J415" i="3"/>
  <c r="K415" i="3"/>
  <c r="Q415" i="3" s="1"/>
  <c r="S415" i="3"/>
  <c r="BM415" i="3" s="1"/>
  <c r="AA415" i="3"/>
  <c r="AI415" i="3"/>
  <c r="AQ415" i="3"/>
  <c r="AY415" i="3"/>
  <c r="BG415" i="3"/>
  <c r="E416" i="3"/>
  <c r="K416" i="3" s="1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K418" i="3" s="1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K420" i="3" s="1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K422" i="3" s="1"/>
  <c r="F422" i="3"/>
  <c r="G422" i="3"/>
  <c r="H422" i="3"/>
  <c r="I422" i="3"/>
  <c r="L422" i="3" s="1"/>
  <c r="J422" i="3"/>
  <c r="E423" i="3"/>
  <c r="K423" i="3" s="1"/>
  <c r="F423" i="3"/>
  <c r="G423" i="3"/>
  <c r="H423" i="3"/>
  <c r="I423" i="3"/>
  <c r="L423" i="3" s="1"/>
  <c r="J423" i="3"/>
  <c r="E424" i="3"/>
  <c r="K424" i="3" s="1"/>
  <c r="F424" i="3"/>
  <c r="G424" i="3"/>
  <c r="H424" i="3"/>
  <c r="I424" i="3"/>
  <c r="L424" i="3" s="1"/>
  <c r="J424" i="3"/>
  <c r="E425" i="3"/>
  <c r="K425" i="3" s="1"/>
  <c r="F425" i="3"/>
  <c r="G425" i="3"/>
  <c r="H425" i="3"/>
  <c r="I425" i="3"/>
  <c r="L425" i="3" s="1"/>
  <c r="J425" i="3"/>
  <c r="E426" i="3"/>
  <c r="K426" i="3" s="1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K428" i="3" s="1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K430" i="3" s="1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K432" i="3" s="1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K434" i="3" s="1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K436" i="3" s="1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K438" i="3" s="1"/>
  <c r="F438" i="3"/>
  <c r="G438" i="3"/>
  <c r="H438" i="3"/>
  <c r="I438" i="3"/>
  <c r="L438" i="3" s="1"/>
  <c r="J438" i="3"/>
  <c r="E439" i="3"/>
  <c r="F439" i="3"/>
  <c r="G439" i="3"/>
  <c r="K439" i="3" s="1"/>
  <c r="H439" i="3"/>
  <c r="I439" i="3"/>
  <c r="L439" i="3" s="1"/>
  <c r="J439" i="3"/>
  <c r="E440" i="3"/>
  <c r="K440" i="3" s="1"/>
  <c r="F440" i="3"/>
  <c r="G440" i="3"/>
  <c r="H440" i="3"/>
  <c r="I440" i="3"/>
  <c r="L440" i="3" s="1"/>
  <c r="J440" i="3"/>
  <c r="E441" i="3"/>
  <c r="F441" i="3"/>
  <c r="G441" i="3"/>
  <c r="K441" i="3" s="1"/>
  <c r="H441" i="3"/>
  <c r="I441" i="3"/>
  <c r="L441" i="3" s="1"/>
  <c r="J441" i="3"/>
  <c r="E442" i="3"/>
  <c r="K442" i="3" s="1"/>
  <c r="F442" i="3"/>
  <c r="G442" i="3"/>
  <c r="H442" i="3"/>
  <c r="I442" i="3"/>
  <c r="L442" i="3" s="1"/>
  <c r="J442" i="3"/>
  <c r="E443" i="3"/>
  <c r="F443" i="3"/>
  <c r="G443" i="3"/>
  <c r="K443" i="3" s="1"/>
  <c r="H443" i="3"/>
  <c r="I443" i="3"/>
  <c r="L443" i="3" s="1"/>
  <c r="J443" i="3"/>
  <c r="E444" i="3"/>
  <c r="K444" i="3" s="1"/>
  <c r="F444" i="3"/>
  <c r="G444" i="3"/>
  <c r="H444" i="3"/>
  <c r="I444" i="3"/>
  <c r="L444" i="3" s="1"/>
  <c r="J444" i="3"/>
  <c r="E445" i="3"/>
  <c r="F445" i="3"/>
  <c r="G445" i="3"/>
  <c r="K445" i="3" s="1"/>
  <c r="H445" i="3"/>
  <c r="I445" i="3"/>
  <c r="L445" i="3" s="1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K447" i="3" s="1"/>
  <c r="H447" i="3"/>
  <c r="I447" i="3"/>
  <c r="L447" i="3" s="1"/>
  <c r="J447" i="3"/>
  <c r="E448" i="3"/>
  <c r="K448" i="3" s="1"/>
  <c r="F448" i="3"/>
  <c r="G448" i="3"/>
  <c r="H448" i="3"/>
  <c r="I448" i="3"/>
  <c r="L448" i="3" s="1"/>
  <c r="J448" i="3"/>
  <c r="E449" i="3"/>
  <c r="F449" i="3"/>
  <c r="G449" i="3"/>
  <c r="H449" i="3"/>
  <c r="I449" i="3"/>
  <c r="L449" i="3" s="1"/>
  <c r="J449" i="3"/>
  <c r="K449" i="3"/>
  <c r="P449" i="3" s="1"/>
  <c r="E450" i="3"/>
  <c r="K450" i="3" s="1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448" i="3" l="1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BK399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BN397" i="3"/>
  <c r="BK397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BK413" i="3" s="1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BK411" i="3" s="1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BK409" i="3" s="1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BK407" i="3" s="1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BK405" i="3" s="1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BK403" i="3" s="1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BK401" i="3" s="1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BM400" i="3" s="1"/>
  <c r="N399" i="3"/>
  <c r="BN399" i="3" s="1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BN401" i="3" s="1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BL395" i="3" s="1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BJ395" i="3" s="1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BL393" i="3" s="1"/>
  <c r="W393" i="3"/>
  <c r="AB393" i="3"/>
  <c r="AH393" i="3"/>
  <c r="AM393" i="3"/>
  <c r="AR393" i="3"/>
  <c r="AX393" i="3"/>
  <c r="BC393" i="3"/>
  <c r="BH393" i="3"/>
  <c r="N393" i="3"/>
  <c r="BJ393" i="3" s="1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BL391" i="3" s="1"/>
  <c r="W391" i="3"/>
  <c r="AB391" i="3"/>
  <c r="AH391" i="3"/>
  <c r="AM391" i="3"/>
  <c r="AR391" i="3"/>
  <c r="AX391" i="3"/>
  <c r="BC391" i="3"/>
  <c r="BH391" i="3"/>
  <c r="N391" i="3"/>
  <c r="BJ391" i="3" s="1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BL389" i="3" s="1"/>
  <c r="W389" i="3"/>
  <c r="AB389" i="3"/>
  <c r="AH389" i="3"/>
  <c r="AM389" i="3"/>
  <c r="AR389" i="3"/>
  <c r="AX389" i="3"/>
  <c r="BC389" i="3"/>
  <c r="BH389" i="3"/>
  <c r="N389" i="3"/>
  <c r="BJ389" i="3" s="1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BL387" i="3" s="1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BJ387" i="3" s="1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N353" i="3"/>
  <c r="AF350" i="3"/>
  <c r="AF346" i="3"/>
  <c r="N345" i="3"/>
  <c r="AF342" i="3"/>
  <c r="AF338" i="3"/>
  <c r="N337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AM353" i="3"/>
  <c r="BH352" i="3"/>
  <c r="AR352" i="3"/>
  <c r="AT351" i="3"/>
  <c r="BH350" i="3"/>
  <c r="AR350" i="3"/>
  <c r="BH348" i="3"/>
  <c r="AR348" i="3"/>
  <c r="AT347" i="3"/>
  <c r="BH346" i="3"/>
  <c r="AR346" i="3"/>
  <c r="AT345" i="3"/>
  <c r="BH344" i="3"/>
  <c r="AR344" i="3"/>
  <c r="AT343" i="3"/>
  <c r="BH342" i="3"/>
  <c r="AR342" i="3"/>
  <c r="BH340" i="3"/>
  <c r="AR340" i="3"/>
  <c r="AT339" i="3"/>
  <c r="BH338" i="3"/>
  <c r="AR338" i="3"/>
  <c r="AT337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AY331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A353" i="3"/>
  <c r="X353" i="3"/>
  <c r="AN353" i="3"/>
  <c r="BD353" i="3"/>
  <c r="U353" i="3"/>
  <c r="AK353" i="3"/>
  <c r="BA353" i="3"/>
  <c r="S351" i="3"/>
  <c r="AI351" i="3"/>
  <c r="AY351" i="3"/>
  <c r="T351" i="3"/>
  <c r="AJ351" i="3"/>
  <c r="AZ351" i="3"/>
  <c r="Q351" i="3"/>
  <c r="AG351" i="3"/>
  <c r="AW351" i="3"/>
  <c r="AV349" i="3"/>
  <c r="M349" i="3"/>
  <c r="BI349" i="3"/>
  <c r="AA347" i="3"/>
  <c r="AQ347" i="3"/>
  <c r="BG347" i="3"/>
  <c r="AB347" i="3"/>
  <c r="AR347" i="3"/>
  <c r="BH347" i="3"/>
  <c r="Y347" i="3"/>
  <c r="AO347" i="3"/>
  <c r="BE347" i="3"/>
  <c r="W345" i="3"/>
  <c r="AM345" i="3"/>
  <c r="BC345" i="3"/>
  <c r="X345" i="3"/>
  <c r="AN345" i="3"/>
  <c r="BD345" i="3"/>
  <c r="U345" i="3"/>
  <c r="AK345" i="3"/>
  <c r="BA345" i="3"/>
  <c r="S343" i="3"/>
  <c r="AI343" i="3"/>
  <c r="AY343" i="3"/>
  <c r="T343" i="3"/>
  <c r="AJ343" i="3"/>
  <c r="AZ343" i="3"/>
  <c r="Q343" i="3"/>
  <c r="AG343" i="3"/>
  <c r="AW343" i="3"/>
  <c r="AA339" i="3"/>
  <c r="AQ339" i="3"/>
  <c r="BG339" i="3"/>
  <c r="AB339" i="3"/>
  <c r="AR339" i="3"/>
  <c r="BH339" i="3"/>
  <c r="Y339" i="3"/>
  <c r="AO339" i="3"/>
  <c r="BE339" i="3"/>
  <c r="W337" i="3"/>
  <c r="AM337" i="3"/>
  <c r="BC337" i="3"/>
  <c r="X337" i="3"/>
  <c r="AN337" i="3"/>
  <c r="BD337" i="3"/>
  <c r="U337" i="3"/>
  <c r="AK337" i="3"/>
  <c r="BA337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AB331" i="3"/>
  <c r="AR331" i="3"/>
  <c r="BH331" i="3"/>
  <c r="Y331" i="3"/>
  <c r="AO331" i="3"/>
  <c r="BE331" i="3"/>
  <c r="AD331" i="3"/>
  <c r="O331" i="3"/>
  <c r="AU331" i="3"/>
  <c r="AH331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BG353" i="3"/>
  <c r="AI353" i="3"/>
  <c r="V353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AL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V347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AL345" i="3"/>
  <c r="V345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AL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V339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AI331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BN313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BN310" i="3" s="1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BK316" i="3" s="1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BN300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BL296" i="3" s="1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BL307" i="3" s="1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BL303" i="3" s="1"/>
  <c r="AW303" i="3"/>
  <c r="BA303" i="3"/>
  <c r="BE303" i="3"/>
  <c r="BI303" i="3"/>
  <c r="N303" i="3"/>
  <c r="R303" i="3"/>
  <c r="V303" i="3"/>
  <c r="Z303" i="3"/>
  <c r="BM303" i="3" s="1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BL301" i="3" s="1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BL299" i="3" s="1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BL294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BK313" i="3" s="1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Y294" i="3"/>
  <c r="BM294" i="3" s="1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BJ270" i="3" s="1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BJ263" i="3" s="1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G106" i="3"/>
  <c r="H106" i="3"/>
  <c r="I106" i="3"/>
  <c r="J106" i="3"/>
  <c r="K106" i="3"/>
  <c r="P106" i="3" s="1"/>
  <c r="L106" i="3"/>
  <c r="O106" i="3"/>
  <c r="S106" i="3"/>
  <c r="W106" i="3"/>
  <c r="AA106" i="3"/>
  <c r="AE106" i="3"/>
  <c r="AI106" i="3"/>
  <c r="AM106" i="3"/>
  <c r="AN106" i="3"/>
  <c r="AQ106" i="3"/>
  <c r="AR106" i="3"/>
  <c r="AU106" i="3"/>
  <c r="AV106" i="3"/>
  <c r="AY106" i="3"/>
  <c r="AZ106" i="3"/>
  <c r="BC106" i="3"/>
  <c r="BD106" i="3"/>
  <c r="BG106" i="3"/>
  <c r="BH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K108" i="3"/>
  <c r="L108" i="3"/>
  <c r="P108" i="3"/>
  <c r="T108" i="3"/>
  <c r="AB108" i="3"/>
  <c r="AF108" i="3"/>
  <c r="AJ108" i="3"/>
  <c r="AR108" i="3"/>
  <c r="AV108" i="3"/>
  <c r="AZ108" i="3"/>
  <c r="BH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K110" i="3"/>
  <c r="L110" i="3"/>
  <c r="P110" i="3"/>
  <c r="X110" i="3"/>
  <c r="AB110" i="3"/>
  <c r="AF110" i="3"/>
  <c r="AN110" i="3"/>
  <c r="AR110" i="3"/>
  <c r="AV110" i="3"/>
  <c r="BD110" i="3"/>
  <c r="BH110" i="3"/>
  <c r="E111" i="3"/>
  <c r="F111" i="3"/>
  <c r="G111" i="3"/>
  <c r="H111" i="3"/>
  <c r="I111" i="3"/>
  <c r="J111" i="3"/>
  <c r="E112" i="3"/>
  <c r="F112" i="3"/>
  <c r="G112" i="3"/>
  <c r="H112" i="3"/>
  <c r="I112" i="3"/>
  <c r="L112" i="3" s="1"/>
  <c r="J112" i="3"/>
  <c r="K112" i="3"/>
  <c r="N112" i="3" s="1"/>
  <c r="Q112" i="3"/>
  <c r="S112" i="3"/>
  <c r="V112" i="3"/>
  <c r="AA112" i="3"/>
  <c r="AD112" i="3"/>
  <c r="AG112" i="3"/>
  <c r="AL112" i="3"/>
  <c r="AO112" i="3"/>
  <c r="AQ112" i="3"/>
  <c r="AW112" i="3"/>
  <c r="AY112" i="3"/>
  <c r="BB112" i="3"/>
  <c r="BG112" i="3"/>
  <c r="E113" i="3"/>
  <c r="F113" i="3"/>
  <c r="G113" i="3"/>
  <c r="H113" i="3"/>
  <c r="I113" i="3"/>
  <c r="L113" i="3" s="1"/>
  <c r="J113" i="3"/>
  <c r="K113" i="3"/>
  <c r="U113" i="3"/>
  <c r="AF113" i="3"/>
  <c r="AQ113" i="3"/>
  <c r="BA113" i="3"/>
  <c r="E114" i="3"/>
  <c r="F114" i="3"/>
  <c r="G114" i="3"/>
  <c r="H114" i="3"/>
  <c r="I114" i="3"/>
  <c r="L114" i="3" s="1"/>
  <c r="J114" i="3"/>
  <c r="K114" i="3"/>
  <c r="N114" i="3"/>
  <c r="V114" i="3"/>
  <c r="Y114" i="3"/>
  <c r="AG114" i="3"/>
  <c r="AI114" i="3"/>
  <c r="AQ114" i="3"/>
  <c r="AT114" i="3"/>
  <c r="BB114" i="3"/>
  <c r="BE114" i="3"/>
  <c r="E115" i="3"/>
  <c r="K115" i="3" s="1"/>
  <c r="F115" i="3"/>
  <c r="G115" i="3"/>
  <c r="H115" i="3"/>
  <c r="I115" i="3"/>
  <c r="L115" i="3" s="1"/>
  <c r="J115" i="3"/>
  <c r="E116" i="3"/>
  <c r="K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K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K119" i="3"/>
  <c r="P119" i="3" s="1"/>
  <c r="E120" i="3"/>
  <c r="K120" i="3" s="1"/>
  <c r="Q120" i="3" s="1"/>
  <c r="F120" i="3"/>
  <c r="G120" i="3"/>
  <c r="H120" i="3"/>
  <c r="I120" i="3"/>
  <c r="J120" i="3"/>
  <c r="L120" i="3"/>
  <c r="M120" i="3" s="1"/>
  <c r="T120" i="3"/>
  <c r="AB120" i="3"/>
  <c r="AJ120" i="3"/>
  <c r="AR120" i="3"/>
  <c r="AZ120" i="3"/>
  <c r="BH120" i="3"/>
  <c r="E121" i="3"/>
  <c r="F121" i="3"/>
  <c r="K121" i="3" s="1"/>
  <c r="G121" i="3"/>
  <c r="H121" i="3"/>
  <c r="I121" i="3"/>
  <c r="L121" i="3" s="1"/>
  <c r="J121" i="3"/>
  <c r="E122" i="3"/>
  <c r="K122" i="3" s="1"/>
  <c r="Q122" i="3" s="1"/>
  <c r="F122" i="3"/>
  <c r="G122" i="3"/>
  <c r="H122" i="3"/>
  <c r="I122" i="3"/>
  <c r="J122" i="3"/>
  <c r="L122" i="3"/>
  <c r="M122" i="3" s="1"/>
  <c r="T122" i="3"/>
  <c r="AB122" i="3"/>
  <c r="AJ122" i="3"/>
  <c r="AR122" i="3"/>
  <c r="AZ122" i="3"/>
  <c r="BH122" i="3"/>
  <c r="E123" i="3"/>
  <c r="F123" i="3"/>
  <c r="K123" i="3" s="1"/>
  <c r="G123" i="3"/>
  <c r="H123" i="3"/>
  <c r="I123" i="3"/>
  <c r="J123" i="3"/>
  <c r="E124" i="3"/>
  <c r="K124" i="3" s="1"/>
  <c r="F124" i="3"/>
  <c r="G124" i="3"/>
  <c r="H124" i="3"/>
  <c r="I124" i="3"/>
  <c r="J124" i="3"/>
  <c r="L124" i="3"/>
  <c r="E125" i="3"/>
  <c r="K125" i="3" s="1"/>
  <c r="F125" i="3"/>
  <c r="G125" i="3"/>
  <c r="H125" i="3"/>
  <c r="I125" i="3"/>
  <c r="L125" i="3" s="1"/>
  <c r="J125" i="3"/>
  <c r="E126" i="3"/>
  <c r="K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K127" i="3"/>
  <c r="AA127" i="3"/>
  <c r="AQ127" i="3"/>
  <c r="BG127" i="3"/>
  <c r="E128" i="3"/>
  <c r="K128" i="3" s="1"/>
  <c r="F128" i="3"/>
  <c r="G128" i="3"/>
  <c r="H128" i="3"/>
  <c r="I128" i="3"/>
  <c r="L128" i="3" s="1"/>
  <c r="J128" i="3"/>
  <c r="E129" i="3"/>
  <c r="K129" i="3" s="1"/>
  <c r="AD129" i="3" s="1"/>
  <c r="F129" i="3"/>
  <c r="G129" i="3"/>
  <c r="H129" i="3"/>
  <c r="I129" i="3"/>
  <c r="L129" i="3" s="1"/>
  <c r="J129" i="3"/>
  <c r="N129" i="3"/>
  <c r="Y129" i="3"/>
  <c r="AI129" i="3"/>
  <c r="AT129" i="3"/>
  <c r="BE129" i="3"/>
  <c r="E130" i="3"/>
  <c r="K130" i="3" s="1"/>
  <c r="AC130" i="3" s="1"/>
  <c r="F130" i="3"/>
  <c r="G130" i="3"/>
  <c r="H130" i="3"/>
  <c r="I130" i="3"/>
  <c r="L130" i="3" s="1"/>
  <c r="J130" i="3"/>
  <c r="M130" i="3"/>
  <c r="X130" i="3"/>
  <c r="AI130" i="3"/>
  <c r="AS130" i="3"/>
  <c r="BD130" i="3"/>
  <c r="E131" i="3"/>
  <c r="K131" i="3" s="1"/>
  <c r="AD131" i="3" s="1"/>
  <c r="F131" i="3"/>
  <c r="G131" i="3"/>
  <c r="H131" i="3"/>
  <c r="I131" i="3"/>
  <c r="L131" i="3" s="1"/>
  <c r="J131" i="3"/>
  <c r="N131" i="3"/>
  <c r="Y131" i="3"/>
  <c r="AI131" i="3"/>
  <c r="AT131" i="3"/>
  <c r="BE131" i="3"/>
  <c r="E132" i="3"/>
  <c r="K132" i="3" s="1"/>
  <c r="AC132" i="3" s="1"/>
  <c r="F132" i="3"/>
  <c r="G132" i="3"/>
  <c r="H132" i="3"/>
  <c r="I132" i="3"/>
  <c r="L132" i="3" s="1"/>
  <c r="J132" i="3"/>
  <c r="M132" i="3"/>
  <c r="X132" i="3"/>
  <c r="AI132" i="3"/>
  <c r="AS132" i="3"/>
  <c r="BD132" i="3"/>
  <c r="E133" i="3"/>
  <c r="K133" i="3" s="1"/>
  <c r="AD133" i="3" s="1"/>
  <c r="F133" i="3"/>
  <c r="G133" i="3"/>
  <c r="H133" i="3"/>
  <c r="I133" i="3"/>
  <c r="L133" i="3" s="1"/>
  <c r="BE133" i="3" s="1"/>
  <c r="J133" i="3"/>
  <c r="Y133" i="3"/>
  <c r="AT133" i="3"/>
  <c r="E134" i="3"/>
  <c r="K134" i="3" s="1"/>
  <c r="AC134" i="3" s="1"/>
  <c r="F134" i="3"/>
  <c r="G134" i="3"/>
  <c r="H134" i="3"/>
  <c r="I134" i="3"/>
  <c r="L134" i="3" s="1"/>
  <c r="J134" i="3"/>
  <c r="X134" i="3"/>
  <c r="AS134" i="3"/>
  <c r="E135" i="3"/>
  <c r="F135" i="3"/>
  <c r="K135" i="3" s="1"/>
  <c r="G135" i="3"/>
  <c r="H135" i="3"/>
  <c r="I135" i="3"/>
  <c r="J135" i="3"/>
  <c r="L135" i="3" s="1"/>
  <c r="R135" i="3"/>
  <c r="Z135" i="3"/>
  <c r="AH135" i="3"/>
  <c r="AL135" i="3"/>
  <c r="AP135" i="3"/>
  <c r="AT135" i="3"/>
  <c r="AX135" i="3"/>
  <c r="BB135" i="3"/>
  <c r="BF135" i="3"/>
  <c r="E136" i="3"/>
  <c r="F136" i="3"/>
  <c r="G136" i="3"/>
  <c r="H136" i="3"/>
  <c r="L136" i="3" s="1"/>
  <c r="I136" i="3"/>
  <c r="J136" i="3"/>
  <c r="E137" i="3"/>
  <c r="F137" i="3"/>
  <c r="K137" i="3" s="1"/>
  <c r="G137" i="3"/>
  <c r="H137" i="3"/>
  <c r="I137" i="3"/>
  <c r="J137" i="3"/>
  <c r="L137" i="3"/>
  <c r="E138" i="3"/>
  <c r="F138" i="3"/>
  <c r="K138" i="3" s="1"/>
  <c r="G138" i="3"/>
  <c r="H138" i="3"/>
  <c r="I138" i="3"/>
  <c r="J138" i="3"/>
  <c r="L138" i="3"/>
  <c r="E139" i="3"/>
  <c r="F139" i="3"/>
  <c r="K139" i="3" s="1"/>
  <c r="G139" i="3"/>
  <c r="H139" i="3"/>
  <c r="I139" i="3"/>
  <c r="L139" i="3" s="1"/>
  <c r="J139" i="3"/>
  <c r="E140" i="3"/>
  <c r="F140" i="3"/>
  <c r="G140" i="3"/>
  <c r="H140" i="3"/>
  <c r="I140" i="3"/>
  <c r="J140" i="3"/>
  <c r="K140" i="3"/>
  <c r="P140" i="3" s="1"/>
  <c r="L140" i="3"/>
  <c r="O140" i="3"/>
  <c r="S140" i="3"/>
  <c r="W140" i="3"/>
  <c r="AA140" i="3"/>
  <c r="AE140" i="3"/>
  <c r="AI140" i="3"/>
  <c r="AM140" i="3"/>
  <c r="AQ140" i="3"/>
  <c r="AU140" i="3"/>
  <c r="AY140" i="3"/>
  <c r="BC140" i="3"/>
  <c r="BG140" i="3"/>
  <c r="E141" i="3"/>
  <c r="K141" i="3" s="1"/>
  <c r="F141" i="3"/>
  <c r="G141" i="3"/>
  <c r="H141" i="3"/>
  <c r="I141" i="3"/>
  <c r="L141" i="3" s="1"/>
  <c r="J141" i="3"/>
  <c r="E142" i="3"/>
  <c r="F142" i="3"/>
  <c r="G142" i="3"/>
  <c r="H142" i="3"/>
  <c r="I142" i="3"/>
  <c r="J142" i="3"/>
  <c r="K142" i="3"/>
  <c r="P142" i="3" s="1"/>
  <c r="L142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E143" i="3"/>
  <c r="K143" i="3" s="1"/>
  <c r="F143" i="3"/>
  <c r="G143" i="3"/>
  <c r="H143" i="3"/>
  <c r="I143" i="3"/>
  <c r="L143" i="3" s="1"/>
  <c r="J143" i="3"/>
  <c r="AS143" i="3"/>
  <c r="AW143" i="3"/>
  <c r="BA143" i="3"/>
  <c r="BE143" i="3"/>
  <c r="BI143" i="3"/>
  <c r="E144" i="3"/>
  <c r="F144" i="3"/>
  <c r="G144" i="3"/>
  <c r="H144" i="3"/>
  <c r="I144" i="3"/>
  <c r="J144" i="3"/>
  <c r="K144" i="3"/>
  <c r="L144" i="3"/>
  <c r="W144" i="3"/>
  <c r="AA144" i="3"/>
  <c r="AM144" i="3"/>
  <c r="AQ144" i="3"/>
  <c r="BC144" i="3"/>
  <c r="BG144" i="3"/>
  <c r="E145" i="3"/>
  <c r="K145" i="3" s="1"/>
  <c r="F145" i="3"/>
  <c r="G145" i="3"/>
  <c r="H145" i="3"/>
  <c r="I145" i="3"/>
  <c r="L145" i="3" s="1"/>
  <c r="Y145" i="3" s="1"/>
  <c r="J145" i="3"/>
  <c r="M145" i="3"/>
  <c r="U145" i="3"/>
  <c r="AC145" i="3"/>
  <c r="AK145" i="3"/>
  <c r="AS145" i="3"/>
  <c r="BA145" i="3"/>
  <c r="BI145" i="3"/>
  <c r="E146" i="3"/>
  <c r="F146" i="3"/>
  <c r="G146" i="3"/>
  <c r="H146" i="3"/>
  <c r="I146" i="3"/>
  <c r="J146" i="3"/>
  <c r="K146" i="3"/>
  <c r="L146" i="3"/>
  <c r="W146" i="3"/>
  <c r="AM146" i="3"/>
  <c r="BC146" i="3"/>
  <c r="E147" i="3"/>
  <c r="K147" i="3" s="1"/>
  <c r="F147" i="3"/>
  <c r="G147" i="3"/>
  <c r="H147" i="3"/>
  <c r="I147" i="3"/>
  <c r="L147" i="3" s="1"/>
  <c r="Q147" i="3" s="1"/>
  <c r="J147" i="3"/>
  <c r="U147" i="3"/>
  <c r="Y147" i="3"/>
  <c r="AK147" i="3"/>
  <c r="AO147" i="3"/>
  <c r="BA147" i="3"/>
  <c r="BE147" i="3"/>
  <c r="E148" i="3"/>
  <c r="F148" i="3"/>
  <c r="G148" i="3"/>
  <c r="H148" i="3"/>
  <c r="I148" i="3"/>
  <c r="J148" i="3"/>
  <c r="K148" i="3"/>
  <c r="L148" i="3"/>
  <c r="S148" i="3" s="1"/>
  <c r="O148" i="3"/>
  <c r="P148" i="3"/>
  <c r="T148" i="3"/>
  <c r="V148" i="3"/>
  <c r="W148" i="3"/>
  <c r="Z148" i="3"/>
  <c r="AA148" i="3"/>
  <c r="AB148" i="3"/>
  <c r="AE148" i="3"/>
  <c r="AF148" i="3"/>
  <c r="AH148" i="3"/>
  <c r="AJ148" i="3"/>
  <c r="AL148" i="3"/>
  <c r="AM148" i="3"/>
  <c r="AP148" i="3"/>
  <c r="AQ148" i="3"/>
  <c r="AR148" i="3"/>
  <c r="AU148" i="3"/>
  <c r="AV148" i="3"/>
  <c r="AX148" i="3"/>
  <c r="AZ148" i="3"/>
  <c r="BB148" i="3"/>
  <c r="BC148" i="3"/>
  <c r="BF148" i="3"/>
  <c r="BG148" i="3"/>
  <c r="BH148" i="3"/>
  <c r="E149" i="3"/>
  <c r="F149" i="3"/>
  <c r="G149" i="3"/>
  <c r="H149" i="3"/>
  <c r="L149" i="3" s="1"/>
  <c r="I149" i="3"/>
  <c r="J149" i="3"/>
  <c r="E150" i="3"/>
  <c r="F150" i="3"/>
  <c r="K150" i="3" s="1"/>
  <c r="G150" i="3"/>
  <c r="H150" i="3"/>
  <c r="I150" i="3"/>
  <c r="J150" i="3"/>
  <c r="L150" i="3"/>
  <c r="E151" i="3"/>
  <c r="K151" i="3" s="1"/>
  <c r="F151" i="3"/>
  <c r="G151" i="3"/>
  <c r="H151" i="3"/>
  <c r="I151" i="3"/>
  <c r="J151" i="3"/>
  <c r="L151" i="3" s="1"/>
  <c r="E152" i="3"/>
  <c r="F152" i="3"/>
  <c r="K152" i="3" s="1"/>
  <c r="G152" i="3"/>
  <c r="H152" i="3"/>
  <c r="I152" i="3"/>
  <c r="J152" i="3"/>
  <c r="L152" i="3"/>
  <c r="E153" i="3"/>
  <c r="K153" i="3" s="1"/>
  <c r="F153" i="3"/>
  <c r="G153" i="3"/>
  <c r="H153" i="3"/>
  <c r="I153" i="3"/>
  <c r="J153" i="3"/>
  <c r="L153" i="3" s="1"/>
  <c r="E154" i="3"/>
  <c r="F154" i="3"/>
  <c r="K154" i="3" s="1"/>
  <c r="G154" i="3"/>
  <c r="H154" i="3"/>
  <c r="I154" i="3"/>
  <c r="J154" i="3"/>
  <c r="L154" i="3"/>
  <c r="E155" i="3"/>
  <c r="K155" i="3" s="1"/>
  <c r="F155" i="3"/>
  <c r="G155" i="3"/>
  <c r="H155" i="3"/>
  <c r="I155" i="3"/>
  <c r="J155" i="3"/>
  <c r="L155" i="3" s="1"/>
  <c r="E156" i="3"/>
  <c r="F156" i="3"/>
  <c r="K156" i="3" s="1"/>
  <c r="G156" i="3"/>
  <c r="H156" i="3"/>
  <c r="I156" i="3"/>
  <c r="J156" i="3"/>
  <c r="L156" i="3"/>
  <c r="E157" i="3"/>
  <c r="K157" i="3" s="1"/>
  <c r="F157" i="3"/>
  <c r="G157" i="3"/>
  <c r="H157" i="3"/>
  <c r="I157" i="3"/>
  <c r="J157" i="3"/>
  <c r="L157" i="3" s="1"/>
  <c r="V157" i="3"/>
  <c r="AL157" i="3"/>
  <c r="BB157" i="3"/>
  <c r="E158" i="3"/>
  <c r="F158" i="3"/>
  <c r="K158" i="3" s="1"/>
  <c r="G158" i="3"/>
  <c r="H158" i="3"/>
  <c r="I158" i="3"/>
  <c r="J158" i="3"/>
  <c r="L158" i="3"/>
  <c r="X158" i="3" s="1"/>
  <c r="T158" i="3"/>
  <c r="AB158" i="3"/>
  <c r="AJ158" i="3"/>
  <c r="AR158" i="3"/>
  <c r="AZ158" i="3"/>
  <c r="BH158" i="3"/>
  <c r="E159" i="3"/>
  <c r="K159" i="3" s="1"/>
  <c r="F159" i="3"/>
  <c r="G159" i="3"/>
  <c r="H159" i="3"/>
  <c r="I159" i="3"/>
  <c r="J159" i="3"/>
  <c r="L159" i="3" s="1"/>
  <c r="V159" i="3"/>
  <c r="AL159" i="3"/>
  <c r="BB159" i="3"/>
  <c r="E160" i="3"/>
  <c r="F160" i="3"/>
  <c r="K160" i="3" s="1"/>
  <c r="P160" i="3" s="1"/>
  <c r="G160" i="3"/>
  <c r="H160" i="3"/>
  <c r="I160" i="3"/>
  <c r="J160" i="3"/>
  <c r="L160" i="3"/>
  <c r="X160" i="3" s="1"/>
  <c r="T160" i="3"/>
  <c r="AB160" i="3"/>
  <c r="AJ160" i="3"/>
  <c r="AN160" i="3"/>
  <c r="AR160" i="3"/>
  <c r="AT160" i="3"/>
  <c r="AV160" i="3"/>
  <c r="AZ160" i="3"/>
  <c r="BB160" i="3"/>
  <c r="BD160" i="3"/>
  <c r="BH160" i="3"/>
  <c r="E161" i="3"/>
  <c r="F161" i="3"/>
  <c r="G161" i="3"/>
  <c r="H161" i="3"/>
  <c r="I161" i="3"/>
  <c r="J161" i="3"/>
  <c r="L161" i="3" s="1"/>
  <c r="E162" i="3"/>
  <c r="F162" i="3"/>
  <c r="K162" i="3" s="1"/>
  <c r="G162" i="3"/>
  <c r="H162" i="3"/>
  <c r="I162" i="3"/>
  <c r="J162" i="3"/>
  <c r="L162" i="3" s="1"/>
  <c r="E163" i="3"/>
  <c r="K163" i="3" s="1"/>
  <c r="F163" i="3"/>
  <c r="G163" i="3"/>
  <c r="H163" i="3"/>
  <c r="I163" i="3"/>
  <c r="J163" i="3"/>
  <c r="L163" i="3" s="1"/>
  <c r="E164" i="3"/>
  <c r="F164" i="3"/>
  <c r="K164" i="3" s="1"/>
  <c r="G164" i="3"/>
  <c r="H164" i="3"/>
  <c r="I164" i="3"/>
  <c r="J164" i="3"/>
  <c r="L164" i="3"/>
  <c r="E165" i="3"/>
  <c r="K165" i="3" s="1"/>
  <c r="F165" i="3"/>
  <c r="G165" i="3"/>
  <c r="H165" i="3"/>
  <c r="I165" i="3"/>
  <c r="J165" i="3"/>
  <c r="L165" i="3" s="1"/>
  <c r="E166" i="3"/>
  <c r="F166" i="3"/>
  <c r="K166" i="3" s="1"/>
  <c r="G166" i="3"/>
  <c r="H166" i="3"/>
  <c r="I166" i="3"/>
  <c r="J166" i="3"/>
  <c r="L166" i="3"/>
  <c r="E167" i="3"/>
  <c r="K167" i="3" s="1"/>
  <c r="F167" i="3"/>
  <c r="G167" i="3"/>
  <c r="H167" i="3"/>
  <c r="I167" i="3"/>
  <c r="L167" i="3" s="1"/>
  <c r="J167" i="3"/>
  <c r="E168" i="3"/>
  <c r="F168" i="3"/>
  <c r="G168" i="3"/>
  <c r="H168" i="3"/>
  <c r="I168" i="3"/>
  <c r="J168" i="3"/>
  <c r="K168" i="3"/>
  <c r="M168" i="3" s="1"/>
  <c r="L168" i="3"/>
  <c r="N168" i="3" s="1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E169" i="3"/>
  <c r="K169" i="3" s="1"/>
  <c r="F169" i="3"/>
  <c r="G169" i="3"/>
  <c r="H169" i="3"/>
  <c r="I169" i="3"/>
  <c r="L169" i="3" s="1"/>
  <c r="J169" i="3"/>
  <c r="E170" i="3"/>
  <c r="F170" i="3"/>
  <c r="G170" i="3"/>
  <c r="H170" i="3"/>
  <c r="I170" i="3"/>
  <c r="J170" i="3"/>
  <c r="K170" i="3"/>
  <c r="M170" i="3" s="1"/>
  <c r="L170" i="3"/>
  <c r="O170" i="3" s="1"/>
  <c r="BL170" i="3" s="1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E171" i="3"/>
  <c r="K171" i="3" s="1"/>
  <c r="F171" i="3"/>
  <c r="G171" i="3"/>
  <c r="H171" i="3"/>
  <c r="I171" i="3"/>
  <c r="L171" i="3" s="1"/>
  <c r="J171" i="3"/>
  <c r="E172" i="3"/>
  <c r="F172" i="3"/>
  <c r="G172" i="3"/>
  <c r="H172" i="3"/>
  <c r="I172" i="3"/>
  <c r="J172" i="3"/>
  <c r="K172" i="3"/>
  <c r="M172" i="3" s="1"/>
  <c r="L172" i="3"/>
  <c r="O172" i="3" s="1"/>
  <c r="BL172" i="3" s="1"/>
  <c r="P172" i="3"/>
  <c r="T172" i="3"/>
  <c r="X172" i="3"/>
  <c r="AB172" i="3"/>
  <c r="AF172" i="3"/>
  <c r="AJ172" i="3"/>
  <c r="AN172" i="3"/>
  <c r="AR172" i="3"/>
  <c r="AV172" i="3"/>
  <c r="AZ172" i="3"/>
  <c r="BD172" i="3"/>
  <c r="BH172" i="3"/>
  <c r="E173" i="3"/>
  <c r="K173" i="3" s="1"/>
  <c r="F173" i="3"/>
  <c r="G173" i="3"/>
  <c r="H173" i="3"/>
  <c r="I173" i="3"/>
  <c r="L173" i="3" s="1"/>
  <c r="J173" i="3"/>
  <c r="E174" i="3"/>
  <c r="F174" i="3"/>
  <c r="G174" i="3"/>
  <c r="H174" i="3"/>
  <c r="I174" i="3"/>
  <c r="J174" i="3"/>
  <c r="K174" i="3"/>
  <c r="M174" i="3" s="1"/>
  <c r="L174" i="3"/>
  <c r="O174" i="3" s="1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E175" i="3"/>
  <c r="K175" i="3" s="1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K176" i="3"/>
  <c r="M176" i="3" s="1"/>
  <c r="L176" i="3"/>
  <c r="O176" i="3" s="1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E177" i="3"/>
  <c r="K177" i="3" s="1"/>
  <c r="F177" i="3"/>
  <c r="G177" i="3"/>
  <c r="H177" i="3"/>
  <c r="I177" i="3"/>
  <c r="J177" i="3"/>
  <c r="E178" i="3"/>
  <c r="F178" i="3"/>
  <c r="G178" i="3"/>
  <c r="H178" i="3"/>
  <c r="I178" i="3"/>
  <c r="J178" i="3"/>
  <c r="K178" i="3"/>
  <c r="L178" i="3"/>
  <c r="T178" i="3"/>
  <c r="AB178" i="3"/>
  <c r="AJ178" i="3"/>
  <c r="AR178" i="3"/>
  <c r="AZ178" i="3"/>
  <c r="BH178" i="3"/>
  <c r="E179" i="3"/>
  <c r="K179" i="3" s="1"/>
  <c r="Z179" i="3" s="1"/>
  <c r="F179" i="3"/>
  <c r="G179" i="3"/>
  <c r="H179" i="3"/>
  <c r="I179" i="3"/>
  <c r="L179" i="3" s="1"/>
  <c r="J179" i="3"/>
  <c r="V179" i="3"/>
  <c r="AL179" i="3"/>
  <c r="BB179" i="3"/>
  <c r="E180" i="3"/>
  <c r="F180" i="3"/>
  <c r="G180" i="3"/>
  <c r="H180" i="3"/>
  <c r="I180" i="3"/>
  <c r="J180" i="3"/>
  <c r="K180" i="3"/>
  <c r="M180" i="3" s="1"/>
  <c r="L180" i="3"/>
  <c r="P180" i="3"/>
  <c r="T180" i="3"/>
  <c r="X180" i="3"/>
  <c r="AB180" i="3"/>
  <c r="AF180" i="3"/>
  <c r="AJ180" i="3"/>
  <c r="AN180" i="3"/>
  <c r="AR180" i="3"/>
  <c r="AV180" i="3"/>
  <c r="AZ180" i="3"/>
  <c r="BD180" i="3"/>
  <c r="BH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K182" i="3"/>
  <c r="L182" i="3"/>
  <c r="P182" i="3" s="1"/>
  <c r="AB182" i="3"/>
  <c r="AR182" i="3"/>
  <c r="BH182" i="3"/>
  <c r="E183" i="3"/>
  <c r="K183" i="3" s="1"/>
  <c r="F183" i="3"/>
  <c r="G183" i="3"/>
  <c r="H183" i="3"/>
  <c r="I183" i="3"/>
  <c r="J183" i="3"/>
  <c r="E184" i="3"/>
  <c r="F184" i="3"/>
  <c r="G184" i="3"/>
  <c r="H184" i="3"/>
  <c r="I184" i="3"/>
  <c r="J184" i="3"/>
  <c r="K184" i="3"/>
  <c r="L184" i="3"/>
  <c r="P184" i="3" s="1"/>
  <c r="Q184" i="3"/>
  <c r="W184" i="3"/>
  <c r="AB184" i="3"/>
  <c r="AG184" i="3"/>
  <c r="AL184" i="3"/>
  <c r="AP184" i="3"/>
  <c r="AT184" i="3"/>
  <c r="AX184" i="3"/>
  <c r="BB184" i="3"/>
  <c r="BF184" i="3"/>
  <c r="E185" i="3"/>
  <c r="F185" i="3"/>
  <c r="G185" i="3"/>
  <c r="H185" i="3"/>
  <c r="I185" i="3"/>
  <c r="J185" i="3"/>
  <c r="K185" i="3"/>
  <c r="M185" i="3" s="1"/>
  <c r="L185" i="3"/>
  <c r="O185" i="3" s="1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E186" i="3"/>
  <c r="K186" i="3" s="1"/>
  <c r="F186" i="3"/>
  <c r="G186" i="3"/>
  <c r="H186" i="3"/>
  <c r="I186" i="3"/>
  <c r="L186" i="3" s="1"/>
  <c r="J186" i="3"/>
  <c r="E187" i="3"/>
  <c r="F187" i="3"/>
  <c r="G187" i="3"/>
  <c r="H187" i="3"/>
  <c r="I187" i="3"/>
  <c r="J187" i="3"/>
  <c r="K187" i="3"/>
  <c r="M187" i="3" s="1"/>
  <c r="L187" i="3"/>
  <c r="O187" i="3" s="1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E188" i="3"/>
  <c r="K188" i="3" s="1"/>
  <c r="F188" i="3"/>
  <c r="G188" i="3"/>
  <c r="H188" i="3"/>
  <c r="I188" i="3"/>
  <c r="L188" i="3" s="1"/>
  <c r="J188" i="3"/>
  <c r="E189" i="3"/>
  <c r="F189" i="3"/>
  <c r="G189" i="3"/>
  <c r="H189" i="3"/>
  <c r="I189" i="3"/>
  <c r="J189" i="3"/>
  <c r="K189" i="3"/>
  <c r="M189" i="3" s="1"/>
  <c r="L189" i="3"/>
  <c r="O189" i="3" s="1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E190" i="3"/>
  <c r="K190" i="3" s="1"/>
  <c r="F190" i="3"/>
  <c r="G190" i="3"/>
  <c r="H190" i="3"/>
  <c r="I190" i="3"/>
  <c r="L190" i="3" s="1"/>
  <c r="J190" i="3"/>
  <c r="E191" i="3"/>
  <c r="F191" i="3"/>
  <c r="G191" i="3"/>
  <c r="H191" i="3"/>
  <c r="I191" i="3"/>
  <c r="J191" i="3"/>
  <c r="K191" i="3"/>
  <c r="M191" i="3" s="1"/>
  <c r="L191" i="3"/>
  <c r="O191" i="3" s="1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E192" i="3"/>
  <c r="K192" i="3" s="1"/>
  <c r="F192" i="3"/>
  <c r="G192" i="3"/>
  <c r="H192" i="3"/>
  <c r="I192" i="3"/>
  <c r="L192" i="3" s="1"/>
  <c r="J192" i="3"/>
  <c r="E193" i="3"/>
  <c r="F193" i="3"/>
  <c r="G193" i="3"/>
  <c r="H193" i="3"/>
  <c r="I193" i="3"/>
  <c r="J193" i="3"/>
  <c r="K193" i="3"/>
  <c r="M193" i="3" s="1"/>
  <c r="L193" i="3"/>
  <c r="O193" i="3" s="1"/>
  <c r="BL193" i="3" s="1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E194" i="3"/>
  <c r="K194" i="3" s="1"/>
  <c r="F194" i="3"/>
  <c r="G194" i="3"/>
  <c r="H194" i="3"/>
  <c r="I194" i="3"/>
  <c r="L194" i="3" s="1"/>
  <c r="J194" i="3"/>
  <c r="E195" i="3"/>
  <c r="F195" i="3"/>
  <c r="G195" i="3"/>
  <c r="H195" i="3"/>
  <c r="I195" i="3"/>
  <c r="J195" i="3"/>
  <c r="K195" i="3"/>
  <c r="M195" i="3" s="1"/>
  <c r="L195" i="3"/>
  <c r="O195" i="3" s="1"/>
  <c r="P195" i="3"/>
  <c r="T195" i="3"/>
  <c r="X195" i="3"/>
  <c r="AB195" i="3"/>
  <c r="AF195" i="3"/>
  <c r="AJ195" i="3"/>
  <c r="AN195" i="3"/>
  <c r="AR195" i="3"/>
  <c r="AV195" i="3"/>
  <c r="AZ195" i="3"/>
  <c r="BD195" i="3"/>
  <c r="BH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K197" i="3"/>
  <c r="L197" i="3"/>
  <c r="T197" i="3"/>
  <c r="AB197" i="3"/>
  <c r="AJ197" i="3"/>
  <c r="AR197" i="3"/>
  <c r="AZ197" i="3"/>
  <c r="BH197" i="3"/>
  <c r="E198" i="3"/>
  <c r="K198" i="3" s="1"/>
  <c r="Z198" i="3" s="1"/>
  <c r="F198" i="3"/>
  <c r="G198" i="3"/>
  <c r="H198" i="3"/>
  <c r="I198" i="3"/>
  <c r="L198" i="3" s="1"/>
  <c r="J198" i="3"/>
  <c r="V198" i="3"/>
  <c r="AL198" i="3"/>
  <c r="BB198" i="3"/>
  <c r="E199" i="3"/>
  <c r="F199" i="3"/>
  <c r="G199" i="3"/>
  <c r="H199" i="3"/>
  <c r="I199" i="3"/>
  <c r="J199" i="3"/>
  <c r="K199" i="3"/>
  <c r="M199" i="3" s="1"/>
  <c r="L199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E200" i="3"/>
  <c r="K200" i="3" s="1"/>
  <c r="F200" i="3"/>
  <c r="G200" i="3"/>
  <c r="H200" i="3"/>
  <c r="I200" i="3"/>
  <c r="J200" i="3"/>
  <c r="E201" i="3"/>
  <c r="F201" i="3"/>
  <c r="G201" i="3"/>
  <c r="H201" i="3"/>
  <c r="I201" i="3"/>
  <c r="J201" i="3"/>
  <c r="K201" i="3"/>
  <c r="L201" i="3"/>
  <c r="P201" i="3" s="1"/>
  <c r="AB201" i="3"/>
  <c r="AR201" i="3"/>
  <c r="BH201" i="3"/>
  <c r="E202" i="3"/>
  <c r="K202" i="3" s="1"/>
  <c r="F202" i="3"/>
  <c r="G202" i="3"/>
  <c r="H202" i="3"/>
  <c r="I202" i="3"/>
  <c r="L202" i="3" s="1"/>
  <c r="J202" i="3"/>
  <c r="N202" i="3"/>
  <c r="V202" i="3"/>
  <c r="AD202" i="3"/>
  <c r="AL202" i="3"/>
  <c r="AT202" i="3"/>
  <c r="BB202" i="3"/>
  <c r="E203" i="3"/>
  <c r="F203" i="3"/>
  <c r="G203" i="3"/>
  <c r="H203" i="3"/>
  <c r="I203" i="3"/>
  <c r="J203" i="3"/>
  <c r="K203" i="3"/>
  <c r="M203" i="3" s="1"/>
  <c r="L203" i="3"/>
  <c r="P203" i="3" s="1"/>
  <c r="X203" i="3"/>
  <c r="AB203" i="3"/>
  <c r="AN203" i="3"/>
  <c r="AR203" i="3"/>
  <c r="BD203" i="3"/>
  <c r="BH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K205" i="3"/>
  <c r="L205" i="3"/>
  <c r="T205" i="3"/>
  <c r="AB205" i="3"/>
  <c r="AJ205" i="3"/>
  <c r="AR205" i="3"/>
  <c r="AZ205" i="3"/>
  <c r="BH205" i="3"/>
  <c r="E206" i="3"/>
  <c r="K206" i="3" s="1"/>
  <c r="R206" i="3" s="1"/>
  <c r="F206" i="3"/>
  <c r="G206" i="3"/>
  <c r="H206" i="3"/>
  <c r="I206" i="3"/>
  <c r="L206" i="3" s="1"/>
  <c r="J206" i="3"/>
  <c r="Q206" i="3"/>
  <c r="Y206" i="3"/>
  <c r="AG206" i="3"/>
  <c r="AO206" i="3"/>
  <c r="AW206" i="3"/>
  <c r="BE206" i="3"/>
  <c r="E207" i="3"/>
  <c r="F207" i="3"/>
  <c r="G207" i="3"/>
  <c r="H207" i="3"/>
  <c r="I207" i="3"/>
  <c r="J207" i="3"/>
  <c r="K207" i="3"/>
  <c r="T207" i="3" s="1"/>
  <c r="L207" i="3"/>
  <c r="S207" i="3"/>
  <c r="AA207" i="3"/>
  <c r="AF207" i="3"/>
  <c r="AK207" i="3"/>
  <c r="AQ207" i="3"/>
  <c r="AV207" i="3"/>
  <c r="BA207" i="3"/>
  <c r="BG207" i="3"/>
  <c r="E208" i="3"/>
  <c r="F208" i="3"/>
  <c r="G208" i="3"/>
  <c r="H208" i="3"/>
  <c r="I208" i="3"/>
  <c r="L208" i="3" s="1"/>
  <c r="J208" i="3"/>
  <c r="K208" i="3"/>
  <c r="M208" i="3" s="1"/>
  <c r="Q208" i="3"/>
  <c r="V208" i="3"/>
  <c r="AA208" i="3"/>
  <c r="AG208" i="3"/>
  <c r="AL208" i="3"/>
  <c r="AQ208" i="3"/>
  <c r="AW208" i="3"/>
  <c r="BB208" i="3"/>
  <c r="BG208" i="3"/>
  <c r="E209" i="3"/>
  <c r="F209" i="3"/>
  <c r="G209" i="3"/>
  <c r="H209" i="3"/>
  <c r="I209" i="3"/>
  <c r="L209" i="3" s="1"/>
  <c r="J209" i="3"/>
  <c r="K209" i="3"/>
  <c r="N209" i="3" s="1"/>
  <c r="E210" i="3"/>
  <c r="K210" i="3" s="1"/>
  <c r="F210" i="3"/>
  <c r="G210" i="3"/>
  <c r="H210" i="3"/>
  <c r="I210" i="3"/>
  <c r="L210" i="3" s="1"/>
  <c r="J210" i="3"/>
  <c r="E211" i="3"/>
  <c r="F211" i="3"/>
  <c r="G211" i="3"/>
  <c r="H211" i="3"/>
  <c r="I211" i="3"/>
  <c r="L211" i="3" s="1"/>
  <c r="J211" i="3"/>
  <c r="K211" i="3"/>
  <c r="N211" i="3" s="1"/>
  <c r="E212" i="3"/>
  <c r="K212" i="3" s="1"/>
  <c r="F212" i="3"/>
  <c r="G212" i="3"/>
  <c r="H212" i="3"/>
  <c r="I212" i="3"/>
  <c r="L212" i="3" s="1"/>
  <c r="J212" i="3"/>
  <c r="E213" i="3"/>
  <c r="F213" i="3"/>
  <c r="G213" i="3"/>
  <c r="H213" i="3"/>
  <c r="I213" i="3"/>
  <c r="J213" i="3"/>
  <c r="K213" i="3"/>
  <c r="N213" i="3" s="1"/>
  <c r="L213" i="3"/>
  <c r="O213" i="3"/>
  <c r="S213" i="3"/>
  <c r="W213" i="3"/>
  <c r="AA213" i="3"/>
  <c r="AE213" i="3"/>
  <c r="AI213" i="3"/>
  <c r="AM213" i="3"/>
  <c r="AQ213" i="3"/>
  <c r="AU213" i="3"/>
  <c r="AY213" i="3"/>
  <c r="BC213" i="3"/>
  <c r="BG213" i="3"/>
  <c r="E214" i="3"/>
  <c r="K214" i="3" s="1"/>
  <c r="F214" i="3"/>
  <c r="G214" i="3"/>
  <c r="H214" i="3"/>
  <c r="I214" i="3"/>
  <c r="L214" i="3" s="1"/>
  <c r="J214" i="3"/>
  <c r="E215" i="3"/>
  <c r="F215" i="3"/>
  <c r="G215" i="3"/>
  <c r="H215" i="3"/>
  <c r="I215" i="3"/>
  <c r="J215" i="3"/>
  <c r="K215" i="3"/>
  <c r="N215" i="3" s="1"/>
  <c r="L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E216" i="3"/>
  <c r="K216" i="3" s="1"/>
  <c r="F216" i="3"/>
  <c r="G216" i="3"/>
  <c r="H216" i="3"/>
  <c r="I216" i="3"/>
  <c r="L216" i="3" s="1"/>
  <c r="J216" i="3"/>
  <c r="E217" i="3"/>
  <c r="F217" i="3"/>
  <c r="G217" i="3"/>
  <c r="H217" i="3"/>
  <c r="I217" i="3"/>
  <c r="J217" i="3"/>
  <c r="K217" i="3"/>
  <c r="N217" i="3" s="1"/>
  <c r="L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E218" i="3"/>
  <c r="K218" i="3" s="1"/>
  <c r="F218" i="3"/>
  <c r="G218" i="3"/>
  <c r="H218" i="3"/>
  <c r="I218" i="3"/>
  <c r="L218" i="3" s="1"/>
  <c r="J218" i="3"/>
  <c r="E219" i="3"/>
  <c r="F219" i="3"/>
  <c r="G219" i="3"/>
  <c r="H219" i="3"/>
  <c r="I219" i="3"/>
  <c r="J219" i="3"/>
  <c r="K219" i="3"/>
  <c r="N219" i="3" s="1"/>
  <c r="L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E220" i="3"/>
  <c r="K220" i="3" s="1"/>
  <c r="Y220" i="3" s="1"/>
  <c r="F220" i="3"/>
  <c r="G220" i="3"/>
  <c r="H220" i="3"/>
  <c r="I220" i="3"/>
  <c r="L220" i="3" s="1"/>
  <c r="J220" i="3"/>
  <c r="M220" i="3"/>
  <c r="Q220" i="3"/>
  <c r="U220" i="3"/>
  <c r="AC220" i="3"/>
  <c r="AG220" i="3"/>
  <c r="AK220" i="3"/>
  <c r="AS220" i="3"/>
  <c r="AW220" i="3"/>
  <c r="BA220" i="3"/>
  <c r="BI220" i="3"/>
  <c r="E221" i="3"/>
  <c r="F221" i="3"/>
  <c r="G221" i="3"/>
  <c r="H221" i="3"/>
  <c r="I221" i="3"/>
  <c r="J221" i="3"/>
  <c r="K221" i="3"/>
  <c r="L221" i="3"/>
  <c r="W221" i="3"/>
  <c r="AA221" i="3"/>
  <c r="AM221" i="3"/>
  <c r="AQ221" i="3"/>
  <c r="BC221" i="3"/>
  <c r="BG221" i="3"/>
  <c r="E222" i="3"/>
  <c r="K222" i="3" s="1"/>
  <c r="Y222" i="3" s="1"/>
  <c r="F222" i="3"/>
  <c r="G222" i="3"/>
  <c r="H222" i="3"/>
  <c r="I222" i="3"/>
  <c r="L222" i="3" s="1"/>
  <c r="J222" i="3"/>
  <c r="M222" i="3"/>
  <c r="U222" i="3"/>
  <c r="AC222" i="3"/>
  <c r="AK222" i="3"/>
  <c r="AS222" i="3"/>
  <c r="BA222" i="3"/>
  <c r="BI222" i="3"/>
  <c r="E223" i="3"/>
  <c r="F223" i="3"/>
  <c r="G223" i="3"/>
  <c r="H223" i="3"/>
  <c r="I223" i="3"/>
  <c r="J223" i="3"/>
  <c r="K223" i="3"/>
  <c r="L223" i="3"/>
  <c r="W223" i="3"/>
  <c r="AM223" i="3"/>
  <c r="BC223" i="3"/>
  <c r="E224" i="3"/>
  <c r="K224" i="3" s="1"/>
  <c r="F224" i="3"/>
  <c r="G224" i="3"/>
  <c r="H224" i="3"/>
  <c r="I224" i="3"/>
  <c r="J224" i="3"/>
  <c r="E225" i="3"/>
  <c r="F225" i="3"/>
  <c r="G225" i="3"/>
  <c r="H225" i="3"/>
  <c r="I225" i="3"/>
  <c r="J225" i="3"/>
  <c r="K225" i="3"/>
  <c r="L225" i="3"/>
  <c r="P225" i="3" s="1"/>
  <c r="T225" i="3"/>
  <c r="AB225" i="3"/>
  <c r="AJ225" i="3"/>
  <c r="AR225" i="3"/>
  <c r="AZ225" i="3"/>
  <c r="BH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K227" i="3"/>
  <c r="L227" i="3"/>
  <c r="P227" i="3" s="1"/>
  <c r="Q227" i="3"/>
  <c r="W227" i="3"/>
  <c r="AB227" i="3"/>
  <c r="AG227" i="3"/>
  <c r="AM227" i="3"/>
  <c r="AR227" i="3"/>
  <c r="AW227" i="3"/>
  <c r="BC227" i="3"/>
  <c r="BH227" i="3"/>
  <c r="E228" i="3"/>
  <c r="F228" i="3"/>
  <c r="G228" i="3"/>
  <c r="H228" i="3"/>
  <c r="I228" i="3"/>
  <c r="J228" i="3"/>
  <c r="K228" i="3"/>
  <c r="E229" i="3"/>
  <c r="K229" i="3" s="1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P230" i="3" s="1"/>
  <c r="E231" i="3"/>
  <c r="K231" i="3" s="1"/>
  <c r="F231" i="3"/>
  <c r="G231" i="3"/>
  <c r="H231" i="3"/>
  <c r="I231" i="3"/>
  <c r="L231" i="3" s="1"/>
  <c r="J231" i="3"/>
  <c r="E232" i="3"/>
  <c r="F232" i="3"/>
  <c r="G232" i="3"/>
  <c r="H232" i="3"/>
  <c r="I232" i="3"/>
  <c r="L232" i="3" s="1"/>
  <c r="J232" i="3"/>
  <c r="K232" i="3"/>
  <c r="E233" i="3"/>
  <c r="K233" i="3" s="1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K235" i="3" s="1"/>
  <c r="F235" i="3"/>
  <c r="G235" i="3"/>
  <c r="H235" i="3"/>
  <c r="I235" i="3"/>
  <c r="L235" i="3" s="1"/>
  <c r="J235" i="3"/>
  <c r="E236" i="3"/>
  <c r="F236" i="3"/>
  <c r="G236" i="3"/>
  <c r="H236" i="3"/>
  <c r="I236" i="3"/>
  <c r="L236" i="3" s="1"/>
  <c r="J236" i="3"/>
  <c r="K236" i="3"/>
  <c r="P236" i="3" s="1"/>
  <c r="E237" i="3"/>
  <c r="K237" i="3" s="1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P238" i="3" s="1"/>
  <c r="E239" i="3"/>
  <c r="K239" i="3" s="1"/>
  <c r="F239" i="3"/>
  <c r="G239" i="3"/>
  <c r="H239" i="3"/>
  <c r="I239" i="3"/>
  <c r="L239" i="3" s="1"/>
  <c r="J239" i="3"/>
  <c r="E240" i="3"/>
  <c r="F240" i="3"/>
  <c r="G240" i="3"/>
  <c r="H240" i="3"/>
  <c r="I240" i="3"/>
  <c r="L240" i="3" s="1"/>
  <c r="J240" i="3"/>
  <c r="K240" i="3"/>
  <c r="E241" i="3"/>
  <c r="K241" i="3" s="1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K243" i="3" s="1"/>
  <c r="F243" i="3"/>
  <c r="G243" i="3"/>
  <c r="H243" i="3"/>
  <c r="I243" i="3"/>
  <c r="L243" i="3" s="1"/>
  <c r="J243" i="3"/>
  <c r="E244" i="3"/>
  <c r="F244" i="3"/>
  <c r="G244" i="3"/>
  <c r="K244" i="3" s="1"/>
  <c r="H244" i="3"/>
  <c r="I244" i="3"/>
  <c r="L244" i="3" s="1"/>
  <c r="J244" i="3"/>
  <c r="E245" i="3"/>
  <c r="K245" i="3" s="1"/>
  <c r="F245" i="3"/>
  <c r="G245" i="3"/>
  <c r="H245" i="3"/>
  <c r="I245" i="3"/>
  <c r="L245" i="3" s="1"/>
  <c r="J245" i="3"/>
  <c r="E246" i="3"/>
  <c r="F246" i="3"/>
  <c r="G246" i="3"/>
  <c r="K246" i="3" s="1"/>
  <c r="H246" i="3"/>
  <c r="I246" i="3"/>
  <c r="L246" i="3" s="1"/>
  <c r="J246" i="3"/>
  <c r="E247" i="3"/>
  <c r="K247" i="3" s="1"/>
  <c r="F247" i="3"/>
  <c r="G247" i="3"/>
  <c r="H247" i="3"/>
  <c r="I247" i="3"/>
  <c r="L247" i="3" s="1"/>
  <c r="J247" i="3"/>
  <c r="E248" i="3"/>
  <c r="F248" i="3"/>
  <c r="G248" i="3"/>
  <c r="K248" i="3" s="1"/>
  <c r="H248" i="3"/>
  <c r="I248" i="3"/>
  <c r="L248" i="3" s="1"/>
  <c r="J248" i="3"/>
  <c r="E249" i="3"/>
  <c r="K249" i="3" s="1"/>
  <c r="F249" i="3"/>
  <c r="G249" i="3"/>
  <c r="H249" i="3"/>
  <c r="I249" i="3"/>
  <c r="L249" i="3" s="1"/>
  <c r="J249" i="3"/>
  <c r="E250" i="3"/>
  <c r="F250" i="3"/>
  <c r="G250" i="3"/>
  <c r="K250" i="3" s="1"/>
  <c r="H250" i="3"/>
  <c r="I250" i="3"/>
  <c r="L250" i="3" s="1"/>
  <c r="J250" i="3"/>
  <c r="E251" i="3"/>
  <c r="K251" i="3" s="1"/>
  <c r="F251" i="3"/>
  <c r="G251" i="3"/>
  <c r="H251" i="3"/>
  <c r="L251" i="3" s="1"/>
  <c r="I251" i="3"/>
  <c r="J251" i="3"/>
  <c r="E252" i="3"/>
  <c r="F252" i="3"/>
  <c r="G252" i="3"/>
  <c r="H252" i="3"/>
  <c r="I252" i="3"/>
  <c r="L252" i="3" s="1"/>
  <c r="J252" i="3"/>
  <c r="K252" i="3"/>
  <c r="P252" i="3" s="1"/>
  <c r="E253" i="3"/>
  <c r="K253" i="3" s="1"/>
  <c r="F253" i="3"/>
  <c r="G253" i="3"/>
  <c r="H253" i="3"/>
  <c r="L253" i="3" s="1"/>
  <c r="I253" i="3"/>
  <c r="J253" i="3"/>
  <c r="E254" i="3"/>
  <c r="F254" i="3"/>
  <c r="G254" i="3"/>
  <c r="K254" i="3" s="1"/>
  <c r="H254" i="3"/>
  <c r="I254" i="3"/>
  <c r="L254" i="3" s="1"/>
  <c r="J254" i="3"/>
  <c r="E255" i="3"/>
  <c r="K255" i="3" s="1"/>
  <c r="F255" i="3"/>
  <c r="G255" i="3"/>
  <c r="H255" i="3"/>
  <c r="L255" i="3" s="1"/>
  <c r="I255" i="3"/>
  <c r="J255" i="3"/>
  <c r="E256" i="3"/>
  <c r="F256" i="3"/>
  <c r="G256" i="3"/>
  <c r="K256" i="3" s="1"/>
  <c r="H256" i="3"/>
  <c r="I256" i="3"/>
  <c r="L256" i="3" s="1"/>
  <c r="J256" i="3"/>
  <c r="E257" i="3"/>
  <c r="K257" i="3" s="1"/>
  <c r="F257" i="3"/>
  <c r="G257" i="3"/>
  <c r="H257" i="3"/>
  <c r="L257" i="3" s="1"/>
  <c r="I257" i="3"/>
  <c r="J257" i="3"/>
  <c r="BN262" i="3" l="1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BJ337" i="3" s="1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BJ345" i="3" s="1"/>
  <c r="AZ345" i="3"/>
  <c r="AJ345" i="3"/>
  <c r="T345" i="3"/>
  <c r="BM345" i="3" s="1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BJ353" i="3" s="1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BL331" i="3" s="1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BJ339" i="3" s="1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BJ347" i="3" s="1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L339" i="3" s="1"/>
  <c r="BA343" i="3"/>
  <c r="AK343" i="3"/>
  <c r="U343" i="3"/>
  <c r="BM343" i="3" s="1"/>
  <c r="BD343" i="3"/>
  <c r="AN343" i="3"/>
  <c r="X343" i="3"/>
  <c r="BC343" i="3"/>
  <c r="AM343" i="3"/>
  <c r="W343" i="3"/>
  <c r="BJ343" i="3" s="1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L347" i="3" s="1"/>
  <c r="BA351" i="3"/>
  <c r="AK351" i="3"/>
  <c r="U351" i="3"/>
  <c r="BM351" i="3" s="1"/>
  <c r="BD351" i="3"/>
  <c r="AN351" i="3"/>
  <c r="X351" i="3"/>
  <c r="BC351" i="3"/>
  <c r="AM351" i="3"/>
  <c r="W351" i="3"/>
  <c r="BJ351" i="3" s="1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BL248" i="3" s="1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BN220" i="3"/>
  <c r="BK220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BK222" i="3" s="1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AT228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BJ219" i="3" s="1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BJ217" i="3" s="1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BJ215" i="3" s="1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BJ211" i="3" s="1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BJ209" i="3" s="1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BM219" i="3" s="1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BM217" i="3" s="1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BM215" i="3" s="1"/>
  <c r="P215" i="3"/>
  <c r="BH213" i="3"/>
  <c r="BD213" i="3"/>
  <c r="AZ213" i="3"/>
  <c r="AV213" i="3"/>
  <c r="AR213" i="3"/>
  <c r="AN213" i="3"/>
  <c r="AJ213" i="3"/>
  <c r="AF213" i="3"/>
  <c r="AB213" i="3"/>
  <c r="X213" i="3"/>
  <c r="BJ213" i="3" s="1"/>
  <c r="T213" i="3"/>
  <c r="BM213" i="3" s="1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P200" i="3"/>
  <c r="T200" i="3"/>
  <c r="X200" i="3"/>
  <c r="AB200" i="3"/>
  <c r="AF200" i="3"/>
  <c r="AJ200" i="3"/>
  <c r="AN200" i="3"/>
  <c r="AR200" i="3"/>
  <c r="AV200" i="3"/>
  <c r="AZ200" i="3"/>
  <c r="BD200" i="3"/>
  <c r="BH200" i="3"/>
  <c r="M200" i="3"/>
  <c r="Q200" i="3"/>
  <c r="U200" i="3"/>
  <c r="Y200" i="3"/>
  <c r="AC200" i="3"/>
  <c r="AG200" i="3"/>
  <c r="AK200" i="3"/>
  <c r="AO200" i="3"/>
  <c r="AS200" i="3"/>
  <c r="AW200" i="3"/>
  <c r="BA200" i="3"/>
  <c r="BE200" i="3"/>
  <c r="BI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BM207" i="3" s="1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L219" i="3" s="1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L215" i="3" s="1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BJ206" i="3" s="1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BK199" i="3" s="1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/>
  <c r="W183" i="3"/>
  <c r="AA183" i="3"/>
  <c r="AI183" i="3"/>
  <c r="AM183" i="3"/>
  <c r="AQ183" i="3"/>
  <c r="AY183" i="3"/>
  <c r="BC183" i="3"/>
  <c r="BG183" i="3"/>
  <c r="T183" i="3"/>
  <c r="X183" i="3"/>
  <c r="AB183" i="3"/>
  <c r="AJ183" i="3"/>
  <c r="AN183" i="3"/>
  <c r="AR183" i="3"/>
  <c r="AZ183" i="3"/>
  <c r="BD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BK203" i="3" s="1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BL195" i="3" s="1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BL191" i="3" s="1"/>
  <c r="N191" i="3"/>
  <c r="BF189" i="3"/>
  <c r="BB189" i="3"/>
  <c r="AX189" i="3"/>
  <c r="AT189" i="3"/>
  <c r="AP189" i="3"/>
  <c r="AL189" i="3"/>
  <c r="AH189" i="3"/>
  <c r="AD189" i="3"/>
  <c r="Z189" i="3"/>
  <c r="V189" i="3"/>
  <c r="BK189" i="3" s="1"/>
  <c r="R189" i="3"/>
  <c r="BL189" i="3" s="1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BL187" i="3" s="1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BL185" i="3" s="1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T183" i="3"/>
  <c r="AL183" i="3"/>
  <c r="AD183" i="3"/>
  <c r="V183" i="3"/>
  <c r="N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BK168" i="3" s="1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N180" i="3" s="1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BL176" i="3" s="1"/>
  <c r="N176" i="3"/>
  <c r="BN176" i="3" s="1"/>
  <c r="BF174" i="3"/>
  <c r="BB174" i="3"/>
  <c r="AX174" i="3"/>
  <c r="AT174" i="3"/>
  <c r="AP174" i="3"/>
  <c r="AL174" i="3"/>
  <c r="AH174" i="3"/>
  <c r="AD174" i="3"/>
  <c r="Z174" i="3"/>
  <c r="V174" i="3"/>
  <c r="R174" i="3"/>
  <c r="BL174" i="3" s="1"/>
  <c r="N174" i="3"/>
  <c r="BN174" i="3" s="1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BJ159" i="3" s="1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BN145" i="3" s="1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K145" i="3" s="1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BM144" i="3" s="1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BM148" i="3" s="1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BL142" i="3" s="1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BK132" i="3" s="1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BJ131" i="3" s="1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BK130" i="3" s="1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BJ129" i="3" s="1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M131" i="3" s="1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P123" i="3"/>
  <c r="T123" i="3"/>
  <c r="AF123" i="3"/>
  <c r="AJ123" i="3"/>
  <c r="AV123" i="3"/>
  <c r="AZ123" i="3"/>
  <c r="M123" i="3"/>
  <c r="Q123" i="3"/>
  <c r="AC123" i="3"/>
  <c r="AG123" i="3"/>
  <c r="AS123" i="3"/>
  <c r="AW123" i="3"/>
  <c r="BI123" i="3"/>
  <c r="R123" i="3"/>
  <c r="AP123" i="3"/>
  <c r="AX123" i="3"/>
  <c r="AA123" i="3"/>
  <c r="AI123" i="3"/>
  <c r="BG123" i="3"/>
  <c r="N123" i="3"/>
  <c r="AL123" i="3"/>
  <c r="AT123" i="3"/>
  <c r="W123" i="3"/>
  <c r="AE123" i="3"/>
  <c r="BC123" i="3"/>
  <c r="AU127" i="3"/>
  <c r="AE127" i="3"/>
  <c r="O127" i="3"/>
  <c r="BL127" i="3" s="1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BK122" i="3" s="1"/>
  <c r="N122" i="3"/>
  <c r="R122" i="3"/>
  <c r="BN122" i="3" s="1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BK120" i="3" s="1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J114" i="3" s="1"/>
  <c r="BD113" i="3"/>
  <c r="AS113" i="3"/>
  <c r="AI113" i="3"/>
  <c r="X113" i="3"/>
  <c r="M113" i="3"/>
  <c r="P112" i="3"/>
  <c r="T112" i="3"/>
  <c r="BJ112" i="3" s="1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BL108" i="3" s="1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G29" i="3"/>
  <c r="H29" i="3"/>
  <c r="I29" i="3"/>
  <c r="J29" i="3"/>
  <c r="K29" i="3"/>
  <c r="L29" i="3"/>
  <c r="E30" i="3"/>
  <c r="F30" i="3"/>
  <c r="K30" i="3" s="1"/>
  <c r="G30" i="3"/>
  <c r="H30" i="3"/>
  <c r="I30" i="3"/>
  <c r="J30" i="3"/>
  <c r="E31" i="3"/>
  <c r="F31" i="3"/>
  <c r="G31" i="3"/>
  <c r="H31" i="3"/>
  <c r="I31" i="3"/>
  <c r="J31" i="3"/>
  <c r="K31" i="3"/>
  <c r="L31" i="3"/>
  <c r="P31" i="3" s="1"/>
  <c r="T31" i="3"/>
  <c r="X31" i="3"/>
  <c r="AB31" i="3"/>
  <c r="AJ31" i="3"/>
  <c r="AN31" i="3"/>
  <c r="AR31" i="3"/>
  <c r="AZ31" i="3"/>
  <c r="BD31" i="3"/>
  <c r="BH31" i="3"/>
  <c r="E32" i="3"/>
  <c r="F32" i="3"/>
  <c r="K32" i="3" s="1"/>
  <c r="G32" i="3"/>
  <c r="H32" i="3"/>
  <c r="I32" i="3"/>
  <c r="J32" i="3"/>
  <c r="L32" i="3" s="1"/>
  <c r="E33" i="3"/>
  <c r="K33" i="3" s="1"/>
  <c r="F33" i="3"/>
  <c r="G33" i="3"/>
  <c r="H33" i="3"/>
  <c r="I33" i="3"/>
  <c r="J33" i="3"/>
  <c r="L33" i="3"/>
  <c r="T33" i="3" s="1"/>
  <c r="X33" i="3"/>
  <c r="AB33" i="3"/>
  <c r="AN33" i="3"/>
  <c r="AR33" i="3"/>
  <c r="BD33" i="3"/>
  <c r="BH33" i="3"/>
  <c r="E34" i="3"/>
  <c r="F34" i="3"/>
  <c r="K34" i="3" s="1"/>
  <c r="Z34" i="3" s="1"/>
  <c r="G34" i="3"/>
  <c r="H34" i="3"/>
  <c r="I34" i="3"/>
  <c r="J34" i="3"/>
  <c r="L34" i="3" s="1"/>
  <c r="AP34" i="3"/>
  <c r="E35" i="3"/>
  <c r="F35" i="3"/>
  <c r="G35" i="3"/>
  <c r="H35" i="3"/>
  <c r="I35" i="3"/>
  <c r="J35" i="3"/>
  <c r="K35" i="3"/>
  <c r="L35" i="3"/>
  <c r="M35" i="3" s="1"/>
  <c r="N35" i="3"/>
  <c r="BJ35" i="3" s="1"/>
  <c r="P35" i="3"/>
  <c r="Q35" i="3"/>
  <c r="T35" i="3"/>
  <c r="U35" i="3"/>
  <c r="V35" i="3"/>
  <c r="Y35" i="3"/>
  <c r="Z35" i="3"/>
  <c r="AA35" i="3"/>
  <c r="AC35" i="3"/>
  <c r="AD35" i="3"/>
  <c r="AE35" i="3"/>
  <c r="AG35" i="3"/>
  <c r="AH35" i="3"/>
  <c r="AI35" i="3"/>
  <c r="AK35" i="3"/>
  <c r="AL35" i="3"/>
  <c r="AM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E36" i="3"/>
  <c r="F36" i="3"/>
  <c r="G36" i="3"/>
  <c r="H36" i="3"/>
  <c r="I36" i="3"/>
  <c r="L36" i="3" s="1"/>
  <c r="J36" i="3"/>
  <c r="K36" i="3"/>
  <c r="E37" i="3"/>
  <c r="K37" i="3" s="1"/>
  <c r="Y37" i="3" s="1"/>
  <c r="F37" i="3"/>
  <c r="G37" i="3"/>
  <c r="H37" i="3"/>
  <c r="I37" i="3"/>
  <c r="L37" i="3" s="1"/>
  <c r="J37" i="3"/>
  <c r="M37" i="3"/>
  <c r="U37" i="3"/>
  <c r="AC37" i="3"/>
  <c r="AK37" i="3"/>
  <c r="AS37" i="3"/>
  <c r="BA37" i="3"/>
  <c r="BI37" i="3"/>
  <c r="E38" i="3"/>
  <c r="F38" i="3"/>
  <c r="G38" i="3"/>
  <c r="H38" i="3"/>
  <c r="I38" i="3"/>
  <c r="L38" i="3" s="1"/>
  <c r="J38" i="3"/>
  <c r="K38" i="3"/>
  <c r="S38" i="3"/>
  <c r="AA38" i="3"/>
  <c r="AI38" i="3"/>
  <c r="AQ38" i="3"/>
  <c r="AY38" i="3"/>
  <c r="BG38" i="3"/>
  <c r="E39" i="3"/>
  <c r="K39" i="3" s="1"/>
  <c r="AM39" i="3" s="1"/>
  <c r="F39" i="3"/>
  <c r="G39" i="3"/>
  <c r="H39" i="3"/>
  <c r="I39" i="3"/>
  <c r="L39" i="3" s="1"/>
  <c r="J39" i="3"/>
  <c r="O39" i="3"/>
  <c r="AE39" i="3"/>
  <c r="AU39" i="3"/>
  <c r="E40" i="3"/>
  <c r="F40" i="3"/>
  <c r="G40" i="3"/>
  <c r="H40" i="3"/>
  <c r="I40" i="3"/>
  <c r="L40" i="3" s="1"/>
  <c r="J40" i="3"/>
  <c r="K40" i="3"/>
  <c r="V40" i="3" s="1"/>
  <c r="Q40" i="3"/>
  <c r="AA40" i="3"/>
  <c r="AG40" i="3"/>
  <c r="AL40" i="3"/>
  <c r="AW40" i="3"/>
  <c r="BB40" i="3"/>
  <c r="BF40" i="3"/>
  <c r="E41" i="3"/>
  <c r="F41" i="3"/>
  <c r="K41" i="3" s="1"/>
  <c r="T41" i="3" s="1"/>
  <c r="G41" i="3"/>
  <c r="H41" i="3"/>
  <c r="L41" i="3" s="1"/>
  <c r="I41" i="3"/>
  <c r="J41" i="3"/>
  <c r="N41" i="3"/>
  <c r="V41" i="3"/>
  <c r="AD41" i="3"/>
  <c r="AL41" i="3"/>
  <c r="AT41" i="3"/>
  <c r="BB41" i="3"/>
  <c r="E42" i="3"/>
  <c r="F42" i="3"/>
  <c r="G42" i="3"/>
  <c r="H42" i="3"/>
  <c r="I42" i="3"/>
  <c r="J42" i="3"/>
  <c r="E43" i="3"/>
  <c r="F43" i="3"/>
  <c r="K43" i="3" s="1"/>
  <c r="G43" i="3"/>
  <c r="H43" i="3"/>
  <c r="L43" i="3" s="1"/>
  <c r="I43" i="3"/>
  <c r="J43" i="3"/>
  <c r="V43" i="3"/>
  <c r="AD43" i="3"/>
  <c r="BB43" i="3"/>
  <c r="E44" i="3"/>
  <c r="F44" i="3"/>
  <c r="K44" i="3" s="1"/>
  <c r="G44" i="3"/>
  <c r="H44" i="3"/>
  <c r="L44" i="3" s="1"/>
  <c r="I44" i="3"/>
  <c r="J44" i="3"/>
  <c r="Z44" i="3"/>
  <c r="BF44" i="3"/>
  <c r="E45" i="3"/>
  <c r="F45" i="3"/>
  <c r="K45" i="3" s="1"/>
  <c r="T45" i="3" s="1"/>
  <c r="G45" i="3"/>
  <c r="H45" i="3"/>
  <c r="L45" i="3" s="1"/>
  <c r="I45" i="3"/>
  <c r="J45" i="3"/>
  <c r="N45" i="3"/>
  <c r="V45" i="3"/>
  <c r="AD45" i="3"/>
  <c r="AL45" i="3"/>
  <c r="AT45" i="3"/>
  <c r="BB45" i="3"/>
  <c r="E46" i="3"/>
  <c r="F46" i="3"/>
  <c r="K46" i="3" s="1"/>
  <c r="G46" i="3"/>
  <c r="H46" i="3"/>
  <c r="I46" i="3"/>
  <c r="J46" i="3"/>
  <c r="E47" i="3"/>
  <c r="F47" i="3"/>
  <c r="K47" i="3" s="1"/>
  <c r="G47" i="3"/>
  <c r="H47" i="3"/>
  <c r="L47" i="3" s="1"/>
  <c r="I47" i="3"/>
  <c r="J47" i="3"/>
  <c r="V47" i="3"/>
  <c r="AD47" i="3"/>
  <c r="BB47" i="3"/>
  <c r="E48" i="3"/>
  <c r="F48" i="3"/>
  <c r="G48" i="3"/>
  <c r="H48" i="3"/>
  <c r="L48" i="3" s="1"/>
  <c r="I48" i="3"/>
  <c r="J48" i="3"/>
  <c r="E49" i="3"/>
  <c r="F49" i="3"/>
  <c r="K49" i="3" s="1"/>
  <c r="G49" i="3"/>
  <c r="H49" i="3"/>
  <c r="L49" i="3" s="1"/>
  <c r="I49" i="3"/>
  <c r="J49" i="3"/>
  <c r="E50" i="3"/>
  <c r="F50" i="3"/>
  <c r="K50" i="3" s="1"/>
  <c r="G50" i="3"/>
  <c r="H50" i="3"/>
  <c r="L50" i="3" s="1"/>
  <c r="I50" i="3"/>
  <c r="J50" i="3"/>
  <c r="Z50" i="3"/>
  <c r="AJ50" i="3"/>
  <c r="AR50" i="3"/>
  <c r="BH50" i="3"/>
  <c r="E51" i="3"/>
  <c r="F51" i="3"/>
  <c r="K51" i="3" s="1"/>
  <c r="G51" i="3"/>
  <c r="H51" i="3"/>
  <c r="L51" i="3" s="1"/>
  <c r="AF51" i="3" s="1"/>
  <c r="I51" i="3"/>
  <c r="J51" i="3"/>
  <c r="X51" i="3"/>
  <c r="AN51" i="3"/>
  <c r="BD51" i="3"/>
  <c r="E52" i="3"/>
  <c r="F52" i="3"/>
  <c r="G52" i="3"/>
  <c r="H52" i="3"/>
  <c r="I52" i="3"/>
  <c r="J52" i="3"/>
  <c r="L52" i="3"/>
  <c r="E53" i="3"/>
  <c r="F53" i="3"/>
  <c r="K53" i="3" s="1"/>
  <c r="G53" i="3"/>
  <c r="H53" i="3"/>
  <c r="L53" i="3" s="1"/>
  <c r="I53" i="3"/>
  <c r="J53" i="3"/>
  <c r="P53" i="3"/>
  <c r="V53" i="3"/>
  <c r="AF53" i="3"/>
  <c r="AL53" i="3"/>
  <c r="AV53" i="3"/>
  <c r="BB53" i="3"/>
  <c r="E54" i="3"/>
  <c r="F54" i="3"/>
  <c r="G54" i="3"/>
  <c r="H54" i="3"/>
  <c r="I54" i="3"/>
  <c r="J54" i="3"/>
  <c r="L54" i="3"/>
  <c r="E55" i="3"/>
  <c r="F55" i="3"/>
  <c r="K55" i="3" s="1"/>
  <c r="G55" i="3"/>
  <c r="H55" i="3"/>
  <c r="L55" i="3" s="1"/>
  <c r="V55" i="3" s="1"/>
  <c r="I55" i="3"/>
  <c r="J55" i="3"/>
  <c r="P55" i="3"/>
  <c r="R55" i="3"/>
  <c r="Z55" i="3"/>
  <c r="AD55" i="3"/>
  <c r="AL55" i="3"/>
  <c r="AN55" i="3"/>
  <c r="AV55" i="3"/>
  <c r="AX55" i="3"/>
  <c r="BF55" i="3"/>
  <c r="E56" i="3"/>
  <c r="F56" i="3"/>
  <c r="G56" i="3"/>
  <c r="H56" i="3"/>
  <c r="L56" i="3" s="1"/>
  <c r="I56" i="3"/>
  <c r="J56" i="3"/>
  <c r="E57" i="3"/>
  <c r="F57" i="3"/>
  <c r="K57" i="3" s="1"/>
  <c r="G57" i="3"/>
  <c r="H57" i="3"/>
  <c r="I57" i="3"/>
  <c r="J57" i="3"/>
  <c r="L57" i="3"/>
  <c r="S57" i="3" s="1"/>
  <c r="Y57" i="3"/>
  <c r="AJ57" i="3"/>
  <c r="AU57" i="3"/>
  <c r="BE57" i="3"/>
  <c r="E58" i="3"/>
  <c r="K58" i="3" s="1"/>
  <c r="F58" i="3"/>
  <c r="G58" i="3"/>
  <c r="H58" i="3"/>
  <c r="I58" i="3"/>
  <c r="L58" i="3" s="1"/>
  <c r="J58" i="3"/>
  <c r="BB58" i="3"/>
  <c r="E59" i="3"/>
  <c r="F59" i="3"/>
  <c r="G59" i="3"/>
  <c r="H59" i="3"/>
  <c r="I59" i="3"/>
  <c r="J59" i="3"/>
  <c r="K59" i="3"/>
  <c r="M59" i="3" s="1"/>
  <c r="L59" i="3"/>
  <c r="P59" i="3"/>
  <c r="X59" i="3"/>
  <c r="AB59" i="3"/>
  <c r="AF59" i="3"/>
  <c r="AN59" i="3"/>
  <c r="AR59" i="3"/>
  <c r="AV59" i="3"/>
  <c r="BD59" i="3"/>
  <c r="BH59" i="3"/>
  <c r="E60" i="3"/>
  <c r="F60" i="3"/>
  <c r="G60" i="3"/>
  <c r="H60" i="3"/>
  <c r="I60" i="3"/>
  <c r="J60" i="3"/>
  <c r="E61" i="3"/>
  <c r="F61" i="3"/>
  <c r="G61" i="3"/>
  <c r="H61" i="3"/>
  <c r="I61" i="3"/>
  <c r="J61" i="3"/>
  <c r="K61" i="3"/>
  <c r="L61" i="3"/>
  <c r="E62" i="3"/>
  <c r="K62" i="3" s="1"/>
  <c r="Z62" i="3" s="1"/>
  <c r="F62" i="3"/>
  <c r="G62" i="3"/>
  <c r="H62" i="3"/>
  <c r="I62" i="3"/>
  <c r="L62" i="3" s="1"/>
  <c r="J62" i="3"/>
  <c r="N62" i="3"/>
  <c r="V62" i="3"/>
  <c r="AD62" i="3"/>
  <c r="AL62" i="3"/>
  <c r="AT62" i="3"/>
  <c r="BB62" i="3"/>
  <c r="E63" i="3"/>
  <c r="F63" i="3"/>
  <c r="G63" i="3"/>
  <c r="H63" i="3"/>
  <c r="I63" i="3"/>
  <c r="J63" i="3"/>
  <c r="K63" i="3"/>
  <c r="M63" i="3" s="1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E64" i="3"/>
  <c r="F64" i="3"/>
  <c r="G64" i="3"/>
  <c r="H64" i="3"/>
  <c r="I64" i="3"/>
  <c r="J64" i="3"/>
  <c r="E65" i="3"/>
  <c r="F65" i="3"/>
  <c r="G65" i="3"/>
  <c r="H65" i="3"/>
  <c r="I65" i="3"/>
  <c r="J65" i="3"/>
  <c r="K65" i="3"/>
  <c r="L65" i="3"/>
  <c r="P65" i="3" s="1"/>
  <c r="T65" i="3"/>
  <c r="AB65" i="3"/>
  <c r="AJ65" i="3"/>
  <c r="AR65" i="3"/>
  <c r="AZ65" i="3"/>
  <c r="BH65" i="3"/>
  <c r="E66" i="3"/>
  <c r="K66" i="3" s="1"/>
  <c r="F66" i="3"/>
  <c r="G66" i="3"/>
  <c r="H66" i="3"/>
  <c r="I66" i="3"/>
  <c r="L66" i="3" s="1"/>
  <c r="AG66" i="3" s="1"/>
  <c r="J66" i="3"/>
  <c r="E67" i="3"/>
  <c r="F67" i="3"/>
  <c r="G67" i="3"/>
  <c r="H67" i="3"/>
  <c r="I67" i="3"/>
  <c r="J67" i="3"/>
  <c r="K67" i="3"/>
  <c r="L67" i="3"/>
  <c r="AA67" i="3"/>
  <c r="AI67" i="3"/>
  <c r="AQ67" i="3"/>
  <c r="BD67" i="3"/>
  <c r="E68" i="3"/>
  <c r="K68" i="3" s="1"/>
  <c r="Y68" i="3" s="1"/>
  <c r="F68" i="3"/>
  <c r="G68" i="3"/>
  <c r="H68" i="3"/>
  <c r="I68" i="3"/>
  <c r="L68" i="3" s="1"/>
  <c r="J68" i="3"/>
  <c r="AT68" i="3"/>
  <c r="E69" i="3"/>
  <c r="F69" i="3"/>
  <c r="K69" i="3" s="1"/>
  <c r="G69" i="3"/>
  <c r="H69" i="3"/>
  <c r="I69" i="3"/>
  <c r="L69" i="3" s="1"/>
  <c r="U69" i="3" s="1"/>
  <c r="J69" i="3"/>
  <c r="AK69" i="3"/>
  <c r="BA69" i="3"/>
  <c r="E70" i="3"/>
  <c r="F70" i="3"/>
  <c r="G70" i="3"/>
  <c r="H70" i="3"/>
  <c r="I70" i="3"/>
  <c r="L70" i="3" s="1"/>
  <c r="AY70" i="3" s="1"/>
  <c r="J70" i="3"/>
  <c r="K70" i="3"/>
  <c r="O70" i="3" s="1"/>
  <c r="BL70" i="3" s="1"/>
  <c r="S70" i="3"/>
  <c r="BM70" i="3" s="1"/>
  <c r="AI70" i="3"/>
  <c r="E71" i="3"/>
  <c r="K71" i="3" s="1"/>
  <c r="F71" i="3"/>
  <c r="G71" i="3"/>
  <c r="H71" i="3"/>
  <c r="I71" i="3"/>
  <c r="L71" i="3" s="1"/>
  <c r="J71" i="3"/>
  <c r="BA71" i="3"/>
  <c r="E72" i="3"/>
  <c r="F72" i="3"/>
  <c r="G72" i="3"/>
  <c r="H72" i="3"/>
  <c r="I72" i="3"/>
  <c r="L72" i="3" s="1"/>
  <c r="AY72" i="3" s="1"/>
  <c r="J72" i="3"/>
  <c r="K72" i="3"/>
  <c r="S72" i="3"/>
  <c r="AI72" i="3"/>
  <c r="E73" i="3"/>
  <c r="K73" i="3" s="1"/>
  <c r="F73" i="3"/>
  <c r="G73" i="3"/>
  <c r="H73" i="3"/>
  <c r="I73" i="3"/>
  <c r="L73" i="3" s="1"/>
  <c r="U73" i="3" s="1"/>
  <c r="J73" i="3"/>
  <c r="BA73" i="3"/>
  <c r="E74" i="3"/>
  <c r="F74" i="3"/>
  <c r="G74" i="3"/>
  <c r="H74" i="3"/>
  <c r="I74" i="3"/>
  <c r="L74" i="3" s="1"/>
  <c r="J74" i="3"/>
  <c r="K74" i="3"/>
  <c r="AI74" i="3"/>
  <c r="E75" i="3"/>
  <c r="K75" i="3" s="1"/>
  <c r="F75" i="3"/>
  <c r="G75" i="3"/>
  <c r="H75" i="3"/>
  <c r="I75" i="3"/>
  <c r="L75" i="3" s="1"/>
  <c r="AK75" i="3" s="1"/>
  <c r="J75" i="3"/>
  <c r="U75" i="3"/>
  <c r="BA75" i="3"/>
  <c r="E76" i="3"/>
  <c r="F76" i="3"/>
  <c r="G76" i="3"/>
  <c r="H76" i="3"/>
  <c r="I76" i="3"/>
  <c r="L76" i="3" s="1"/>
  <c r="J76" i="3"/>
  <c r="K76" i="3"/>
  <c r="S76" i="3"/>
  <c r="AI76" i="3"/>
  <c r="AY76" i="3"/>
  <c r="E77" i="3"/>
  <c r="K77" i="3" s="1"/>
  <c r="U77" i="3" s="1"/>
  <c r="F77" i="3"/>
  <c r="G77" i="3"/>
  <c r="H77" i="3"/>
  <c r="I77" i="3"/>
  <c r="L77" i="3" s="1"/>
  <c r="J77" i="3"/>
  <c r="AK77" i="3"/>
  <c r="BA77" i="3"/>
  <c r="E78" i="3"/>
  <c r="F78" i="3"/>
  <c r="G78" i="3"/>
  <c r="H78" i="3"/>
  <c r="I78" i="3"/>
  <c r="L78" i="3" s="1"/>
  <c r="AY78" i="3" s="1"/>
  <c r="J78" i="3"/>
  <c r="K78" i="3"/>
  <c r="O78" i="3" s="1"/>
  <c r="S78" i="3"/>
  <c r="AI78" i="3"/>
  <c r="E79" i="3"/>
  <c r="K79" i="3" s="1"/>
  <c r="F79" i="3"/>
  <c r="G79" i="3"/>
  <c r="H79" i="3"/>
  <c r="I79" i="3"/>
  <c r="L79" i="3" s="1"/>
  <c r="J79" i="3"/>
  <c r="BA79" i="3"/>
  <c r="E80" i="3"/>
  <c r="F80" i="3"/>
  <c r="G80" i="3"/>
  <c r="H80" i="3"/>
  <c r="I80" i="3"/>
  <c r="L80" i="3" s="1"/>
  <c r="AY80" i="3" s="1"/>
  <c r="J80" i="3"/>
  <c r="K80" i="3"/>
  <c r="S80" i="3"/>
  <c r="AI80" i="3"/>
  <c r="E81" i="3"/>
  <c r="K81" i="3" s="1"/>
  <c r="F81" i="3"/>
  <c r="G81" i="3"/>
  <c r="H81" i="3"/>
  <c r="I81" i="3"/>
  <c r="L81" i="3" s="1"/>
  <c r="U81" i="3" s="1"/>
  <c r="J81" i="3"/>
  <c r="BA81" i="3"/>
  <c r="E82" i="3"/>
  <c r="F82" i="3"/>
  <c r="G82" i="3"/>
  <c r="H82" i="3"/>
  <c r="I82" i="3"/>
  <c r="L82" i="3" s="1"/>
  <c r="J82" i="3"/>
  <c r="K82" i="3"/>
  <c r="AI82" i="3"/>
  <c r="E83" i="3"/>
  <c r="K83" i="3" s="1"/>
  <c r="F83" i="3"/>
  <c r="G83" i="3"/>
  <c r="H83" i="3"/>
  <c r="I83" i="3"/>
  <c r="L83" i="3" s="1"/>
  <c r="AK83" i="3" s="1"/>
  <c r="J83" i="3"/>
  <c r="U83" i="3"/>
  <c r="BA83" i="3"/>
  <c r="E84" i="3"/>
  <c r="F84" i="3"/>
  <c r="G84" i="3"/>
  <c r="H84" i="3"/>
  <c r="I84" i="3"/>
  <c r="L84" i="3" s="1"/>
  <c r="J84" i="3"/>
  <c r="K84" i="3"/>
  <c r="S84" i="3"/>
  <c r="AI84" i="3"/>
  <c r="AY84" i="3"/>
  <c r="E85" i="3"/>
  <c r="K85" i="3" s="1"/>
  <c r="U85" i="3" s="1"/>
  <c r="F85" i="3"/>
  <c r="G85" i="3"/>
  <c r="H85" i="3"/>
  <c r="I85" i="3"/>
  <c r="L85" i="3" s="1"/>
  <c r="J85" i="3"/>
  <c r="AK85" i="3"/>
  <c r="BA85" i="3"/>
  <c r="E86" i="3"/>
  <c r="F86" i="3"/>
  <c r="G86" i="3"/>
  <c r="H86" i="3"/>
  <c r="I86" i="3"/>
  <c r="L86" i="3" s="1"/>
  <c r="AY86" i="3" s="1"/>
  <c r="J86" i="3"/>
  <c r="K86" i="3"/>
  <c r="O86" i="3" s="1"/>
  <c r="BL86" i="3" s="1"/>
  <c r="S86" i="3"/>
  <c r="BM86" i="3" s="1"/>
  <c r="AI86" i="3"/>
  <c r="E87" i="3"/>
  <c r="K87" i="3" s="1"/>
  <c r="F87" i="3"/>
  <c r="G87" i="3"/>
  <c r="H87" i="3"/>
  <c r="I87" i="3"/>
  <c r="L87" i="3" s="1"/>
  <c r="AG87" i="3" s="1"/>
  <c r="J87" i="3"/>
  <c r="E88" i="3"/>
  <c r="F88" i="3"/>
  <c r="G88" i="3"/>
  <c r="H88" i="3"/>
  <c r="I88" i="3"/>
  <c r="L88" i="3" s="1"/>
  <c r="AF88" i="3" s="1"/>
  <c r="J88" i="3"/>
  <c r="K88" i="3"/>
  <c r="P88" i="3"/>
  <c r="U88" i="3"/>
  <c r="AK88" i="3"/>
  <c r="AQ88" i="3"/>
  <c r="BG88" i="3"/>
  <c r="E89" i="3"/>
  <c r="F89" i="3"/>
  <c r="G89" i="3"/>
  <c r="K89" i="3" s="1"/>
  <c r="H89" i="3"/>
  <c r="I89" i="3"/>
  <c r="L89" i="3" s="1"/>
  <c r="J89" i="3"/>
  <c r="E90" i="3"/>
  <c r="K90" i="3" s="1"/>
  <c r="N90" i="3" s="1"/>
  <c r="F90" i="3"/>
  <c r="G90" i="3"/>
  <c r="H90" i="3"/>
  <c r="I90" i="3"/>
  <c r="J90" i="3"/>
  <c r="L90" i="3" s="1"/>
  <c r="V90" i="3" s="1"/>
  <c r="R90" i="3"/>
  <c r="Z90" i="3"/>
  <c r="AH90" i="3"/>
  <c r="AP90" i="3"/>
  <c r="AX90" i="3"/>
  <c r="BF90" i="3"/>
  <c r="E91" i="3"/>
  <c r="F91" i="3"/>
  <c r="K91" i="3" s="1"/>
  <c r="G91" i="3"/>
  <c r="H91" i="3"/>
  <c r="L91" i="3" s="1"/>
  <c r="I91" i="3"/>
  <c r="J91" i="3"/>
  <c r="E92" i="3"/>
  <c r="F92" i="3"/>
  <c r="G92" i="3"/>
  <c r="H92" i="3"/>
  <c r="I92" i="3"/>
  <c r="J92" i="3"/>
  <c r="L92" i="3" s="1"/>
  <c r="E93" i="3"/>
  <c r="F93" i="3"/>
  <c r="K93" i="3" s="1"/>
  <c r="G93" i="3"/>
  <c r="H93" i="3"/>
  <c r="L93" i="3" s="1"/>
  <c r="I93" i="3"/>
  <c r="J93" i="3"/>
  <c r="E94" i="3"/>
  <c r="F94" i="3"/>
  <c r="G94" i="3"/>
  <c r="H94" i="3"/>
  <c r="I94" i="3"/>
  <c r="J94" i="3"/>
  <c r="L94" i="3" s="1"/>
  <c r="E95" i="3"/>
  <c r="F95" i="3"/>
  <c r="K95" i="3" s="1"/>
  <c r="G95" i="3"/>
  <c r="H95" i="3"/>
  <c r="L95" i="3" s="1"/>
  <c r="I95" i="3"/>
  <c r="J95" i="3"/>
  <c r="E96" i="3"/>
  <c r="F96" i="3"/>
  <c r="G96" i="3"/>
  <c r="H96" i="3"/>
  <c r="L96" i="3" s="1"/>
  <c r="I96" i="3"/>
  <c r="J96" i="3"/>
  <c r="E97" i="3"/>
  <c r="F97" i="3"/>
  <c r="K97" i="3" s="1"/>
  <c r="G97" i="3"/>
  <c r="H97" i="3"/>
  <c r="L97" i="3" s="1"/>
  <c r="I97" i="3"/>
  <c r="J97" i="3"/>
  <c r="E98" i="3"/>
  <c r="F98" i="3"/>
  <c r="G98" i="3"/>
  <c r="H98" i="3"/>
  <c r="L98" i="3" s="1"/>
  <c r="I98" i="3"/>
  <c r="J98" i="3"/>
  <c r="E99" i="3"/>
  <c r="F99" i="3"/>
  <c r="K99" i="3" s="1"/>
  <c r="G99" i="3"/>
  <c r="H99" i="3"/>
  <c r="L99" i="3" s="1"/>
  <c r="I99" i="3"/>
  <c r="J99" i="3"/>
  <c r="E100" i="3"/>
  <c r="F100" i="3"/>
  <c r="G100" i="3"/>
  <c r="H100" i="3"/>
  <c r="L100" i="3" s="1"/>
  <c r="I100" i="3"/>
  <c r="J100" i="3"/>
  <c r="E101" i="3"/>
  <c r="F101" i="3"/>
  <c r="K101" i="3" s="1"/>
  <c r="G101" i="3"/>
  <c r="H101" i="3"/>
  <c r="L101" i="3" s="1"/>
  <c r="I101" i="3"/>
  <c r="J101" i="3"/>
  <c r="E102" i="3"/>
  <c r="F102" i="3"/>
  <c r="G102" i="3"/>
  <c r="H102" i="3"/>
  <c r="L102" i="3" s="1"/>
  <c r="I102" i="3"/>
  <c r="J102" i="3"/>
  <c r="E103" i="3"/>
  <c r="F103" i="3"/>
  <c r="K103" i="3" s="1"/>
  <c r="G103" i="3"/>
  <c r="H103" i="3"/>
  <c r="L103" i="3" s="1"/>
  <c r="I103" i="3"/>
  <c r="J103" i="3"/>
  <c r="E104" i="3"/>
  <c r="F104" i="3"/>
  <c r="G104" i="3"/>
  <c r="H104" i="3"/>
  <c r="L104" i="3" s="1"/>
  <c r="I104" i="3"/>
  <c r="J104" i="3"/>
  <c r="BK392" i="3" l="1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BM183" i="3" s="1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BJ111" i="3" s="1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K200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BM123" i="3" s="1"/>
  <c r="AH123" i="3"/>
  <c r="BE123" i="3"/>
  <c r="AO123" i="3"/>
  <c r="Y123" i="3"/>
  <c r="BJ123" i="3" s="1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BK177" i="3" s="1"/>
  <c r="AL177" i="3"/>
  <c r="BB177" i="3"/>
  <c r="Z177" i="3"/>
  <c r="AP177" i="3"/>
  <c r="BF177" i="3"/>
  <c r="N177" i="3"/>
  <c r="BJ177" i="3" s="1"/>
  <c r="AD177" i="3"/>
  <c r="AT177" i="3"/>
  <c r="R177" i="3"/>
  <c r="BL177" i="3" s="1"/>
  <c r="AH177" i="3"/>
  <c r="BM177" i="3" s="1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BM200" i="3" s="1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BK224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BM224" i="3" s="1"/>
  <c r="O224" i="3"/>
  <c r="BL224" i="3" s="1"/>
  <c r="AV224" i="3"/>
  <c r="AF224" i="3"/>
  <c r="P224" i="3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BJ103" i="3" s="1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BJ90" i="3" s="1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BM84" i="3" s="1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BJ82" i="3" s="1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BM80" i="3" s="1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BM78" i="3" s="1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BL78" i="3" s="1"/>
  <c r="V78" i="3"/>
  <c r="Z78" i="3"/>
  <c r="AD78" i="3"/>
  <c r="AH78" i="3"/>
  <c r="AL78" i="3"/>
  <c r="AP78" i="3"/>
  <c r="AT78" i="3"/>
  <c r="AX78" i="3"/>
  <c r="BB78" i="3"/>
  <c r="BF78" i="3"/>
  <c r="P76" i="3"/>
  <c r="T76" i="3"/>
  <c r="BM76" i="3" s="1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BJ74" i="3" s="1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BM72" i="3" s="1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BK59" i="3" s="1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W46" i="3"/>
  <c r="AM46" i="3"/>
  <c r="BC46" i="3"/>
  <c r="U46" i="3"/>
  <c r="AK46" i="3"/>
  <c r="BA46" i="3"/>
  <c r="AB46" i="3"/>
  <c r="BH46" i="3"/>
  <c r="AL46" i="3"/>
  <c r="X46" i="3"/>
  <c r="BD46" i="3"/>
  <c r="BF46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BM57" i="3" s="1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BM36" i="3" s="1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BM53" i="3" s="1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BM38" i="3" s="1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BJ45" i="3" s="1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BJ41" i="3" s="1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BL39" i="3" s="1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BN37" i="3" s="1"/>
  <c r="R37" i="3"/>
  <c r="V37" i="3"/>
  <c r="BK37" i="3" s="1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S30" i="3"/>
  <c r="W30" i="3"/>
  <c r="AA30" i="3"/>
  <c r="AI30" i="3"/>
  <c r="AM30" i="3"/>
  <c r="AQ30" i="3"/>
  <c r="AY30" i="3"/>
  <c r="BC30" i="3"/>
  <c r="BG30" i="3"/>
  <c r="T30" i="3"/>
  <c r="X30" i="3"/>
  <c r="AB30" i="3"/>
  <c r="AJ30" i="3"/>
  <c r="AN30" i="3"/>
  <c r="AR30" i="3"/>
  <c r="AZ30" i="3"/>
  <c r="BD30" i="3"/>
  <c r="BH30" i="3"/>
  <c r="Q30" i="3"/>
  <c r="U30" i="3"/>
  <c r="Y30" i="3"/>
  <c r="AG30" i="3"/>
  <c r="AK30" i="3"/>
  <c r="AO30" i="3"/>
  <c r="AW30" i="3"/>
  <c r="BA30" i="3"/>
  <c r="BE30" i="3"/>
  <c r="O35" i="3"/>
  <c r="BL35" i="3" s="1"/>
  <c r="S35" i="3"/>
  <c r="BM35" i="3" s="1"/>
  <c r="W35" i="3"/>
  <c r="AV33" i="3"/>
  <c r="AF33" i="3"/>
  <c r="P33" i="3"/>
  <c r="AV31" i="3"/>
  <c r="AF31" i="3"/>
  <c r="BB30" i="3"/>
  <c r="AL30" i="3"/>
  <c r="V30" i="3"/>
  <c r="L30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AH30" i="3"/>
  <c r="R30" i="3"/>
  <c r="BK181" i="3" l="1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BJ102" i="3" s="1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L56" i="3" l="1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K11" i="3" s="1"/>
  <c r="G11" i="3"/>
  <c r="H11" i="3"/>
  <c r="I11" i="3"/>
  <c r="J11" i="3"/>
  <c r="E12" i="3"/>
  <c r="F12" i="3"/>
  <c r="G12" i="3"/>
  <c r="H12" i="3"/>
  <c r="I12" i="3"/>
  <c r="J12" i="3"/>
  <c r="K12" i="3"/>
  <c r="L12" i="3"/>
  <c r="AB12" i="3"/>
  <c r="AR12" i="3"/>
  <c r="BH12" i="3"/>
  <c r="E13" i="3"/>
  <c r="K13" i="3" s="1"/>
  <c r="Z13" i="3" s="1"/>
  <c r="F13" i="3"/>
  <c r="G13" i="3"/>
  <c r="H13" i="3"/>
  <c r="I13" i="3"/>
  <c r="L13" i="3" s="1"/>
  <c r="J13" i="3"/>
  <c r="N13" i="3"/>
  <c r="V13" i="3"/>
  <c r="AD13" i="3"/>
  <c r="AL13" i="3"/>
  <c r="AT13" i="3"/>
  <c r="BB13" i="3"/>
  <c r="E14" i="3"/>
  <c r="F14" i="3"/>
  <c r="G14" i="3"/>
  <c r="H14" i="3"/>
  <c r="I14" i="3"/>
  <c r="J14" i="3"/>
  <c r="K14" i="3"/>
  <c r="M14" i="3" s="1"/>
  <c r="L14" i="3"/>
  <c r="T14" i="3" s="1"/>
  <c r="P14" i="3"/>
  <c r="X14" i="3"/>
  <c r="AB14" i="3"/>
  <c r="AF14" i="3"/>
  <c r="AJ14" i="3"/>
  <c r="AN14" i="3"/>
  <c r="AR14" i="3"/>
  <c r="AV14" i="3"/>
  <c r="AZ14" i="3"/>
  <c r="BD14" i="3"/>
  <c r="BH14" i="3"/>
  <c r="E15" i="3"/>
  <c r="K15" i="3" s="1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T16" i="3"/>
  <c r="AB16" i="3"/>
  <c r="AJ16" i="3"/>
  <c r="AR16" i="3"/>
  <c r="AZ16" i="3"/>
  <c r="BH16" i="3"/>
  <c r="E17" i="3"/>
  <c r="K17" i="3" s="1"/>
  <c r="F17" i="3"/>
  <c r="G17" i="3"/>
  <c r="H17" i="3"/>
  <c r="I17" i="3"/>
  <c r="L17" i="3" s="1"/>
  <c r="J17" i="3"/>
  <c r="E18" i="3"/>
  <c r="F18" i="3"/>
  <c r="K18" i="3" s="1"/>
  <c r="G18" i="3"/>
  <c r="H18" i="3"/>
  <c r="I18" i="3"/>
  <c r="J18" i="3"/>
  <c r="L18" i="3"/>
  <c r="E19" i="3"/>
  <c r="F19" i="3"/>
  <c r="K19" i="3" s="1"/>
  <c r="G19" i="3"/>
  <c r="H19" i="3"/>
  <c r="I19" i="3"/>
  <c r="J19" i="3"/>
  <c r="L19" i="3" s="1"/>
  <c r="R19" i="3" s="1"/>
  <c r="N19" i="3"/>
  <c r="Z19" i="3"/>
  <c r="AD19" i="3"/>
  <c r="AP19" i="3"/>
  <c r="AT19" i="3"/>
  <c r="BF19" i="3"/>
  <c r="BJ19" i="3"/>
  <c r="E20" i="3"/>
  <c r="K20" i="3" s="1"/>
  <c r="F20" i="3"/>
  <c r="G20" i="3"/>
  <c r="H20" i="3"/>
  <c r="I20" i="3"/>
  <c r="J20" i="3"/>
  <c r="L20" i="3"/>
  <c r="N20" i="3" s="1"/>
  <c r="T20" i="3"/>
  <c r="AB20" i="3"/>
  <c r="AJ20" i="3"/>
  <c r="AR20" i="3"/>
  <c r="AZ20" i="3"/>
  <c r="BH20" i="3"/>
  <c r="E21" i="3"/>
  <c r="F21" i="3"/>
  <c r="K21" i="3" s="1"/>
  <c r="T21" i="3" s="1"/>
  <c r="G21" i="3"/>
  <c r="H21" i="3"/>
  <c r="L21" i="3" s="1"/>
  <c r="I21" i="3"/>
  <c r="J21" i="3"/>
  <c r="E22" i="3"/>
  <c r="K22" i="3" s="1"/>
  <c r="F22" i="3"/>
  <c r="G22" i="3"/>
  <c r="H22" i="3"/>
  <c r="I22" i="3"/>
  <c r="L22" i="3" s="1"/>
  <c r="Q22" i="3" s="1"/>
  <c r="J22" i="3"/>
  <c r="U22" i="3"/>
  <c r="AK22" i="3"/>
  <c r="BA22" i="3"/>
  <c r="E23" i="3"/>
  <c r="F23" i="3"/>
  <c r="G23" i="3"/>
  <c r="H23" i="3"/>
  <c r="I23" i="3"/>
  <c r="J23" i="3"/>
  <c r="K23" i="3"/>
  <c r="L23" i="3"/>
  <c r="O23" i="3"/>
  <c r="W23" i="3"/>
  <c r="AE23" i="3"/>
  <c r="AM23" i="3"/>
  <c r="AU23" i="3"/>
  <c r="BC23" i="3"/>
  <c r="E24" i="3"/>
  <c r="K24" i="3" s="1"/>
  <c r="F24" i="3"/>
  <c r="G24" i="3"/>
  <c r="H24" i="3"/>
  <c r="I24" i="3"/>
  <c r="L24" i="3" s="1"/>
  <c r="Q24" i="3" s="1"/>
  <c r="J24" i="3"/>
  <c r="U24" i="3"/>
  <c r="AK24" i="3"/>
  <c r="BA24" i="3"/>
  <c r="E25" i="3"/>
  <c r="F25" i="3"/>
  <c r="G25" i="3"/>
  <c r="H25" i="3"/>
  <c r="I25" i="3"/>
  <c r="J25" i="3"/>
  <c r="K25" i="3"/>
  <c r="L25" i="3"/>
  <c r="P25" i="3" s="1"/>
  <c r="N25" i="3"/>
  <c r="R25" i="3"/>
  <c r="S25" i="3"/>
  <c r="BM25" i="3" s="1"/>
  <c r="W25" i="3"/>
  <c r="X25" i="3"/>
  <c r="AB25" i="3"/>
  <c r="AD25" i="3"/>
  <c r="AH25" i="3"/>
  <c r="AI25" i="3"/>
  <c r="AM25" i="3"/>
  <c r="AN25" i="3"/>
  <c r="AR25" i="3"/>
  <c r="AT25" i="3"/>
  <c r="AX25" i="3"/>
  <c r="AY25" i="3"/>
  <c r="BC25" i="3"/>
  <c r="BD25" i="3"/>
  <c r="BH25" i="3"/>
  <c r="BJ25" i="3"/>
  <c r="E26" i="3"/>
  <c r="K26" i="3" s="1"/>
  <c r="P26" i="3" s="1"/>
  <c r="F26" i="3"/>
  <c r="G26" i="3"/>
  <c r="H26" i="3"/>
  <c r="L26" i="3" s="1"/>
  <c r="I26" i="3"/>
  <c r="J26" i="3"/>
  <c r="E27" i="3"/>
  <c r="F27" i="3"/>
  <c r="G27" i="3"/>
  <c r="H27" i="3"/>
  <c r="L27" i="3" s="1"/>
  <c r="I27" i="3"/>
  <c r="J27" i="3"/>
  <c r="K27" i="3"/>
  <c r="N27" i="3" s="1"/>
  <c r="E28" i="3"/>
  <c r="F28" i="3"/>
  <c r="K28" i="3" s="1"/>
  <c r="G28" i="3"/>
  <c r="H28" i="3"/>
  <c r="I28" i="3"/>
  <c r="L28" i="3" s="1"/>
  <c r="J28" i="3"/>
  <c r="N26" i="3" l="1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BJ27" i="3" s="1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BJ20" i="3" s="1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BK14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/>
  <c r="AO15" i="3"/>
  <c r="BE15" i="3"/>
  <c r="W15" i="3"/>
  <c r="AM15" i="3"/>
  <c r="BC15" i="3"/>
  <c r="X15" i="3"/>
  <c r="AN15" i="3"/>
  <c r="BD15" i="3"/>
  <c r="BF13" i="3"/>
  <c r="AP13" i="3"/>
  <c r="BD12" i="3"/>
  <c r="AN12" i="3"/>
  <c r="X12" i="3"/>
  <c r="M12" i="3"/>
  <c r="AT11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U11" i="3"/>
  <c r="AK11" i="3"/>
  <c r="BA11" i="3"/>
  <c r="S11" i="3"/>
  <c r="AI11" i="3"/>
  <c r="AY11" i="3"/>
  <c r="T11" i="3"/>
  <c r="AJ11" i="3"/>
  <c r="AZ11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BN14" i="3" s="1"/>
  <c r="S14" i="3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K6" i="3" s="1"/>
  <c r="H6" i="3"/>
  <c r="L6" i="3" s="1"/>
  <c r="I6" i="3"/>
  <c r="J6" i="3"/>
  <c r="E7" i="3"/>
  <c r="F7" i="3"/>
  <c r="G7" i="3"/>
  <c r="H7" i="3"/>
  <c r="I7" i="3"/>
  <c r="J7" i="3"/>
  <c r="E8" i="3"/>
  <c r="F8" i="3"/>
  <c r="G8" i="3"/>
  <c r="K8" i="3" s="1"/>
  <c r="H8" i="3"/>
  <c r="L8" i="3" s="1"/>
  <c r="I8" i="3"/>
  <c r="J8" i="3"/>
  <c r="E9" i="3"/>
  <c r="F9" i="3"/>
  <c r="G9" i="3"/>
  <c r="H9" i="3"/>
  <c r="L9" i="3" s="1"/>
  <c r="I9" i="3"/>
  <c r="J9" i="3"/>
  <c r="E10" i="3"/>
  <c r="F10" i="3"/>
  <c r="G10" i="3"/>
  <c r="H10" i="3"/>
  <c r="I10" i="3"/>
  <c r="J10" i="3"/>
  <c r="K10" i="3"/>
  <c r="L10" i="3"/>
  <c r="Q10" i="3"/>
  <c r="U10" i="3"/>
  <c r="Y10" i="3"/>
  <c r="AC10" i="3"/>
  <c r="AG10" i="3"/>
  <c r="AK10" i="3"/>
  <c r="AO10" i="3"/>
  <c r="AS10" i="3"/>
  <c r="AW10" i="3"/>
  <c r="BA10" i="3"/>
  <c r="BE10" i="3"/>
  <c r="BI10" i="3"/>
  <c r="V15" i="3" l="1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BM11" i="3" s="1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J15" i="3" l="1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BJ5" i="3" s="1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9" i="3" l="1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<sst xmlns="http://schemas.openxmlformats.org/spreadsheetml/2006/main" count="7278" uniqueCount="567">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</sst>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3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7878"/>
  <sheetViews>
    <sheetView tabSelected="1" zoomScale="76" zoomScaleNormal="76" workbookViewId="0">
      <pane xSplit="12" ySplit="1" topLeftCell="M1352" activePane="bottomRight" state="frozen"/>
      <selection pane="topRight" activeCell="M1" sqref="M1"/>
      <selection pane="bottomLeft" activeCell="A2" sqref="A2"/>
      <selection pane="bottomRight" activeCell="K1351" sqref="K1351:L139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5" customFormat="1" x14ac:dyDescent="0.25">
      <c r="A10" s="15" t="s">
        <v>16</v>
      </c>
      <c r="B10" s="15" t="s">
        <v>18</v>
      </c>
      <c r="C10" s="15" t="s">
        <v>234</v>
      </c>
      <c r="D10" s="15" t="s">
        <v>498</v>
      </c>
      <c r="E10" s="15">
        <f>VLOOKUP(A10,home!$A$2:$E$405,3,FALSE)</f>
        <v>1.5457516339869299</v>
      </c>
      <c r="F10" s="15">
        <f>VLOOKUP(B10,home!$B$2:$E$405,3,FALSE)</f>
        <v>0.99</v>
      </c>
      <c r="G10" s="15">
        <f>VLOOKUP(C10,away!$B$2:$E$405,4,FALSE)</f>
        <v>1.1000000000000001</v>
      </c>
      <c r="H10" s="15">
        <f>VLOOKUP(A10,away!$A$2:$E$405,3,FALSE)</f>
        <v>1.36928104575163</v>
      </c>
      <c r="I10" s="15">
        <f>VLOOKUP(C10,away!$B$2:$E$405,3,FALSE)</f>
        <v>0.84</v>
      </c>
      <c r="J10" s="15">
        <f>VLOOKUP(B10,home!$B$2:$E$405,4,FALSE)</f>
        <v>1.03</v>
      </c>
      <c r="K10" s="17">
        <f t="shared" si="2"/>
        <v>1.6833235294117668</v>
      </c>
      <c r="L10" s="17">
        <f t="shared" si="3"/>
        <v>1.1847019607843103</v>
      </c>
      <c r="M10" s="18">
        <f t="shared" si="4"/>
        <v>5.6810989764771086E-2</v>
      </c>
      <c r="N10" s="18">
        <f t="shared" si="5"/>
        <v>9.5631275800210205E-2</v>
      </c>
      <c r="O10" s="18">
        <f t="shared" si="6"/>
        <v>6.7304090968421701E-2</v>
      </c>
      <c r="P10" s="18">
        <f t="shared" si="7"/>
        <v>0.11329455995281421</v>
      </c>
      <c r="Q10" s="18">
        <f t="shared" si="8"/>
        <v>8.0489188351079988E-2</v>
      </c>
      <c r="R10" s="18">
        <f t="shared" si="9"/>
        <v>3.9867644269547392E-2</v>
      </c>
      <c r="S10" s="18">
        <f t="shared" si="10"/>
        <v>5.6484041943506605E-2</v>
      </c>
      <c r="T10" s="18">
        <f t="shared" si="11"/>
        <v>9.5355699261462132E-2</v>
      </c>
      <c r="U10" s="18">
        <f t="shared" si="12"/>
        <v>6.7110143661147301E-2</v>
      </c>
      <c r="V10" s="18">
        <f t="shared" si="13"/>
        <v>1.251583873480713E-2</v>
      </c>
      <c r="W10" s="18">
        <f t="shared" si="14"/>
        <v>4.51631148715428E-2</v>
      </c>
      <c r="X10" s="18">
        <f t="shared" si="15"/>
        <v>5.350483074344381E-2</v>
      </c>
      <c r="Y10" s="18">
        <f t="shared" si="16"/>
        <v>3.1693638946595264E-2</v>
      </c>
      <c r="Z10" s="18">
        <f t="shared" si="17"/>
        <v>1.5743758779328054E-2</v>
      </c>
      <c r="AA10" s="18">
        <f t="shared" si="18"/>
        <v>2.6501839594625983E-2</v>
      </c>
      <c r="AB10" s="18">
        <f t="shared" si="19"/>
        <v>2.2305585081165168E-2</v>
      </c>
      <c r="AC10" s="18">
        <f t="shared" si="20"/>
        <v>1.5599715475073217E-3</v>
      </c>
      <c r="AD10" s="18">
        <f t="shared" si="21"/>
        <v>1.9006033481198628E-2</v>
      </c>
      <c r="AE10" s="18">
        <f t="shared" si="22"/>
        <v>2.2516485131908268E-2</v>
      </c>
      <c r="AF10" s="18">
        <f t="shared" si="23"/>
        <v>1.3337662042871248E-2</v>
      </c>
      <c r="AG10" s="18">
        <f t="shared" si="24"/>
        <v>5.2670514581560123E-3</v>
      </c>
      <c r="AH10" s="18">
        <f t="shared" si="25"/>
        <v>4.662915473996285E-3</v>
      </c>
      <c r="AI10" s="18">
        <f t="shared" si="26"/>
        <v>7.8491953330361661E-3</v>
      </c>
      <c r="AJ10" s="18">
        <f t="shared" si="27"/>
        <v>6.606367595524406E-3</v>
      </c>
      <c r="AK10" s="18">
        <f t="shared" si="28"/>
        <v>3.7068846724965564E-3</v>
      </c>
      <c r="AL10" s="18">
        <f t="shared" si="29"/>
        <v>1.2443809956174924E-4</v>
      </c>
      <c r="AM10" s="18">
        <f t="shared" si="30"/>
        <v>6.3986606719378955E-3</v>
      </c>
      <c r="AN10" s="18">
        <f t="shared" si="31"/>
        <v>7.5805058444382784E-3</v>
      </c>
      <c r="AO10" s="18">
        <f t="shared" si="32"/>
        <v>4.4903200688214762E-3</v>
      </c>
      <c r="AP10" s="18">
        <f t="shared" si="33"/>
        <v>1.7732303300273141E-3</v>
      </c>
      <c r="AQ10" s="18">
        <f t="shared" si="34"/>
        <v>5.2518736222639199E-4</v>
      </c>
      <c r="AR10" s="18">
        <f t="shared" si="35"/>
        <v>1.1048330210029797E-3</v>
      </c>
      <c r="AS10" s="18">
        <f t="shared" si="36"/>
        <v>1.8597914203254001E-3</v>
      </c>
      <c r="AT10" s="18">
        <f t="shared" si="37"/>
        <v>1.5653153288159381E-3</v>
      </c>
      <c r="AU10" s="18">
        <f t="shared" si="38"/>
        <v>8.7831070798159488E-4</v>
      </c>
      <c r="AV10" s="18">
        <f t="shared" si="39"/>
        <v>3.6962027021993164E-4</v>
      </c>
      <c r="AW10" s="18">
        <f t="shared" si="40"/>
        <v>6.8933062020350443E-6</v>
      </c>
      <c r="AX10" s="18">
        <f t="shared" si="41"/>
        <v>1.7951693442991256E-3</v>
      </c>
      <c r="AY10" s="18">
        <f t="shared" si="42"/>
        <v>2.1267406421310591E-3</v>
      </c>
      <c r="AZ10" s="18">
        <f t="shared" si="43"/>
        <v>1.2597769044061745E-3</v>
      </c>
      <c r="BA10" s="18">
        <f t="shared" si="44"/>
        <v>4.974867229335945E-4</v>
      </c>
      <c r="BB10" s="18">
        <f t="shared" si="45"/>
        <v>1.4734337403089754E-4</v>
      </c>
      <c r="BC10" s="18">
        <f t="shared" si="46"/>
        <v>3.4911596824596056E-5</v>
      </c>
      <c r="BD10" s="18">
        <f t="shared" si="47"/>
        <v>2.1814964105358061E-4</v>
      </c>
      <c r="BE10" s="18">
        <f t="shared" si="48"/>
        <v>3.6721642371822328E-4</v>
      </c>
      <c r="BF10" s="18">
        <f t="shared" si="49"/>
        <v>3.0907202321566336E-4</v>
      </c>
      <c r="BG10" s="18">
        <f t="shared" si="50"/>
        <v>1.7342273632060861E-4</v>
      </c>
      <c r="BH10" s="18">
        <f t="shared" si="51"/>
        <v>7.2981643145863292E-5</v>
      </c>
      <c r="BI10" s="18">
        <f t="shared" si="52"/>
        <v>2.4570343424512935E-5</v>
      </c>
      <c r="BJ10" s="19">
        <f t="shared" si="53"/>
        <v>0.48859431295054517</v>
      </c>
      <c r="BK10" s="19">
        <f t="shared" si="54"/>
        <v>0.24291658068509914</v>
      </c>
      <c r="BL10" s="19">
        <f t="shared" si="55"/>
        <v>0.25285795020918528</v>
      </c>
      <c r="BM10" s="19">
        <f t="shared" si="56"/>
        <v>0.5445950061813839</v>
      </c>
      <c r="BN10" s="19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5" customFormat="1" x14ac:dyDescent="0.25">
      <c r="A28" s="15" t="s">
        <v>16</v>
      </c>
      <c r="B28" s="15" t="s">
        <v>234</v>
      </c>
      <c r="C28" s="15" t="s">
        <v>494</v>
      </c>
      <c r="D28" s="15" t="s">
        <v>502</v>
      </c>
      <c r="E28" s="15">
        <f>VLOOKUP(A28,home!$A$2:$E$405,3,FALSE)</f>
        <v>1.5457516339869299</v>
      </c>
      <c r="F28" s="15">
        <f>VLOOKUP(B28,home!$B$2:$E$405,3,FALSE)</f>
        <v>1.22</v>
      </c>
      <c r="G28" s="15" t="e">
        <f>VLOOKUP(C28,away!$B$2:$E$405,4,FALSE)</f>
        <v>#N/A</v>
      </c>
      <c r="H28" s="15">
        <f>VLOOKUP(A28,away!$A$2:$E$405,3,FALSE)</f>
        <v>1.36928104575163</v>
      </c>
      <c r="I28" s="15" t="e">
        <f>VLOOKUP(C28,away!$B$2:$E$405,3,FALSE)</f>
        <v>#N/A</v>
      </c>
      <c r="J28" s="15">
        <f>VLOOKUP(B28,home!$B$2:$E$405,4,FALSE)</f>
        <v>1.1200000000000001</v>
      </c>
      <c r="K28" s="17" t="e">
        <f t="shared" si="58"/>
        <v>#N/A</v>
      </c>
      <c r="L28" s="17" t="e">
        <f t="shared" si="59"/>
        <v>#N/A</v>
      </c>
      <c r="M28" s="18" t="e">
        <f t="shared" si="60"/>
        <v>#N/A</v>
      </c>
      <c r="N28" s="18" t="e">
        <f t="shared" si="61"/>
        <v>#N/A</v>
      </c>
      <c r="O28" s="18" t="e">
        <f t="shared" si="62"/>
        <v>#N/A</v>
      </c>
      <c r="P28" s="18" t="e">
        <f t="shared" si="63"/>
        <v>#N/A</v>
      </c>
      <c r="Q28" s="18" t="e">
        <f t="shared" si="64"/>
        <v>#N/A</v>
      </c>
      <c r="R28" s="18" t="e">
        <f t="shared" si="65"/>
        <v>#N/A</v>
      </c>
      <c r="S28" s="18" t="e">
        <f t="shared" si="66"/>
        <v>#N/A</v>
      </c>
      <c r="T28" s="18" t="e">
        <f t="shared" si="67"/>
        <v>#N/A</v>
      </c>
      <c r="U28" s="18" t="e">
        <f t="shared" si="68"/>
        <v>#N/A</v>
      </c>
      <c r="V28" s="18" t="e">
        <f t="shared" si="69"/>
        <v>#N/A</v>
      </c>
      <c r="W28" s="18" t="e">
        <f t="shared" si="70"/>
        <v>#N/A</v>
      </c>
      <c r="X28" s="18" t="e">
        <f t="shared" si="71"/>
        <v>#N/A</v>
      </c>
      <c r="Y28" s="18" t="e">
        <f t="shared" si="72"/>
        <v>#N/A</v>
      </c>
      <c r="Z28" s="18" t="e">
        <f t="shared" si="73"/>
        <v>#N/A</v>
      </c>
      <c r="AA28" s="18" t="e">
        <f t="shared" si="74"/>
        <v>#N/A</v>
      </c>
      <c r="AB28" s="18" t="e">
        <f t="shared" si="75"/>
        <v>#N/A</v>
      </c>
      <c r="AC28" s="18" t="e">
        <f t="shared" si="76"/>
        <v>#N/A</v>
      </c>
      <c r="AD28" s="18" t="e">
        <f t="shared" si="77"/>
        <v>#N/A</v>
      </c>
      <c r="AE28" s="18" t="e">
        <f t="shared" si="78"/>
        <v>#N/A</v>
      </c>
      <c r="AF28" s="18" t="e">
        <f t="shared" si="79"/>
        <v>#N/A</v>
      </c>
      <c r="AG28" s="18" t="e">
        <f t="shared" si="80"/>
        <v>#N/A</v>
      </c>
      <c r="AH28" s="18" t="e">
        <f t="shared" si="81"/>
        <v>#N/A</v>
      </c>
      <c r="AI28" s="18" t="e">
        <f t="shared" si="82"/>
        <v>#N/A</v>
      </c>
      <c r="AJ28" s="18" t="e">
        <f t="shared" si="83"/>
        <v>#N/A</v>
      </c>
      <c r="AK28" s="18" t="e">
        <f t="shared" si="84"/>
        <v>#N/A</v>
      </c>
      <c r="AL28" s="18" t="e">
        <f t="shared" si="85"/>
        <v>#N/A</v>
      </c>
      <c r="AM28" s="18" t="e">
        <f t="shared" si="86"/>
        <v>#N/A</v>
      </c>
      <c r="AN28" s="18" t="e">
        <f t="shared" si="87"/>
        <v>#N/A</v>
      </c>
      <c r="AO28" s="18" t="e">
        <f t="shared" si="88"/>
        <v>#N/A</v>
      </c>
      <c r="AP28" s="18" t="e">
        <f t="shared" si="89"/>
        <v>#N/A</v>
      </c>
      <c r="AQ28" s="18" t="e">
        <f t="shared" si="90"/>
        <v>#N/A</v>
      </c>
      <c r="AR28" s="18" t="e">
        <f t="shared" si="91"/>
        <v>#N/A</v>
      </c>
      <c r="AS28" s="18" t="e">
        <f t="shared" si="92"/>
        <v>#N/A</v>
      </c>
      <c r="AT28" s="18" t="e">
        <f t="shared" si="93"/>
        <v>#N/A</v>
      </c>
      <c r="AU28" s="18" t="e">
        <f t="shared" si="94"/>
        <v>#N/A</v>
      </c>
      <c r="AV28" s="18" t="e">
        <f t="shared" si="95"/>
        <v>#N/A</v>
      </c>
      <c r="AW28" s="18" t="e">
        <f t="shared" si="96"/>
        <v>#N/A</v>
      </c>
      <c r="AX28" s="18" t="e">
        <f t="shared" si="97"/>
        <v>#N/A</v>
      </c>
      <c r="AY28" s="18" t="e">
        <f t="shared" si="98"/>
        <v>#N/A</v>
      </c>
      <c r="AZ28" s="18" t="e">
        <f t="shared" si="99"/>
        <v>#N/A</v>
      </c>
      <c r="BA28" s="18" t="e">
        <f t="shared" si="100"/>
        <v>#N/A</v>
      </c>
      <c r="BB28" s="18" t="e">
        <f t="shared" si="101"/>
        <v>#N/A</v>
      </c>
      <c r="BC28" s="18" t="e">
        <f t="shared" si="102"/>
        <v>#N/A</v>
      </c>
      <c r="BD28" s="18" t="e">
        <f t="shared" si="103"/>
        <v>#N/A</v>
      </c>
      <c r="BE28" s="18" t="e">
        <f t="shared" si="104"/>
        <v>#N/A</v>
      </c>
      <c r="BF28" s="18" t="e">
        <f t="shared" si="105"/>
        <v>#N/A</v>
      </c>
      <c r="BG28" s="18" t="e">
        <f t="shared" si="106"/>
        <v>#N/A</v>
      </c>
      <c r="BH28" s="18" t="e">
        <f t="shared" si="107"/>
        <v>#N/A</v>
      </c>
      <c r="BI28" s="18" t="e">
        <f t="shared" si="108"/>
        <v>#N/A</v>
      </c>
      <c r="BJ28" s="19" t="e">
        <f t="shared" si="109"/>
        <v>#N/A</v>
      </c>
      <c r="BK28" s="19" t="e">
        <f t="shared" si="110"/>
        <v>#N/A</v>
      </c>
      <c r="BL28" s="19" t="e">
        <f t="shared" si="111"/>
        <v>#N/A</v>
      </c>
      <c r="BM28" s="19" t="e">
        <f t="shared" si="112"/>
        <v>#N/A</v>
      </c>
      <c r="BN28" s="19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5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5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5" customFormat="1" x14ac:dyDescent="0.25">
      <c r="A104" s="15" t="s">
        <v>192</v>
      </c>
      <c r="B104" s="15" t="s">
        <v>202</v>
      </c>
      <c r="C104" s="15" t="s">
        <v>280</v>
      </c>
      <c r="D104" s="15" t="s">
        <v>511</v>
      </c>
      <c r="E104" s="15">
        <f>VLOOKUP(A104,home!$A$2:$E$405,3,FALSE)</f>
        <v>1.40350877192982</v>
      </c>
      <c r="F104" s="15">
        <f>VLOOKUP(B104,home!$B$2:$E$405,3,FALSE)</f>
        <v>0.53</v>
      </c>
      <c r="G104" s="15">
        <f>VLOOKUP(C104,away!$B$2:$E$405,4,FALSE)</f>
        <v>1.24</v>
      </c>
      <c r="H104" s="15">
        <f>VLOOKUP(A104,away!$A$2:$E$405,3,FALSE)</f>
        <v>1.06578947368421</v>
      </c>
      <c r="I104" s="15">
        <f>VLOOKUP(C104,away!$B$2:$E$405,3,FALSE)</f>
        <v>0.6</v>
      </c>
      <c r="J104" s="15">
        <f>VLOOKUP(B104,home!$B$2:$E$405,4,FALSE)</f>
        <v>0.99</v>
      </c>
      <c r="K104" s="17">
        <f t="shared" si="170"/>
        <v>0.92238596491227776</v>
      </c>
      <c r="L104" s="17">
        <f t="shared" si="171"/>
        <v>0.63307894736842074</v>
      </c>
      <c r="M104" s="18">
        <f t="shared" si="172"/>
        <v>0.21109122092349028</v>
      </c>
      <c r="N104" s="18">
        <f t="shared" si="173"/>
        <v>0.19470757949602438</v>
      </c>
      <c r="O104" s="18">
        <f t="shared" si="174"/>
        <v>0.13363740794095799</v>
      </c>
      <c r="P104" s="18">
        <f t="shared" si="175"/>
        <v>0.12326526947199622</v>
      </c>
      <c r="Q104" s="18">
        <f t="shared" si="176"/>
        <v>8.9797769294587215E-2</v>
      </c>
      <c r="R104" s="18">
        <f t="shared" si="177"/>
        <v>4.2301514774152955E-2</v>
      </c>
      <c r="S104" s="18">
        <f t="shared" si="178"/>
        <v>1.7994976995645642E-2</v>
      </c>
      <c r="T104" s="18">
        <f t="shared" si="179"/>
        <v>5.6849077261049569E-2</v>
      </c>
      <c r="U104" s="18">
        <f t="shared" si="180"/>
        <v>3.9018323522208048E-2</v>
      </c>
      <c r="V104" s="18">
        <f t="shared" si="181"/>
        <v>1.1675603660333078E-3</v>
      </c>
      <c r="W104" s="18">
        <f t="shared" si="182"/>
        <v>2.7609400692585984E-2</v>
      </c>
      <c r="X104" s="18">
        <f t="shared" si="183"/>
        <v>1.7478930327935283E-2</v>
      </c>
      <c r="Y104" s="18">
        <f t="shared" si="184"/>
        <v>5.5327714065676169E-3</v>
      </c>
      <c r="Z104" s="18">
        <f t="shared" si="185"/>
        <v>8.9267328151034827E-3</v>
      </c>
      <c r="AA104" s="18">
        <f t="shared" si="186"/>
        <v>8.2338930611733207E-3</v>
      </c>
      <c r="AB104" s="18">
        <f t="shared" si="187"/>
        <v>3.7974136981074299E-3</v>
      </c>
      <c r="AC104" s="18">
        <f t="shared" si="188"/>
        <v>4.261180383126925E-5</v>
      </c>
      <c r="AD104" s="18">
        <f t="shared" si="189"/>
        <v>6.3666309246201572E-3</v>
      </c>
      <c r="AE104" s="18">
        <f t="shared" si="190"/>
        <v>4.0305800040417641E-3</v>
      </c>
      <c r="AF104" s="18">
        <f t="shared" si="191"/>
        <v>1.2758376731214827E-3</v>
      </c>
      <c r="AG104" s="18">
        <f t="shared" si="192"/>
        <v>2.6923532370424114E-4</v>
      </c>
      <c r="AH104" s="18">
        <f t="shared" si="193"/>
        <v>1.4128316535062131E-3</v>
      </c>
      <c r="AI104" s="18">
        <f t="shared" si="194"/>
        <v>1.3031760879779373E-3</v>
      </c>
      <c r="AJ104" s="18">
        <f t="shared" si="195"/>
        <v>6.0101566668006835E-4</v>
      </c>
      <c r="AK104" s="18">
        <f t="shared" si="196"/>
        <v>1.8478947187936361E-4</v>
      </c>
      <c r="AL104" s="18">
        <f t="shared" si="197"/>
        <v>9.9531481394065706E-7</v>
      </c>
      <c r="AM104" s="18">
        <f t="shared" si="198"/>
        <v>1.1744982017292225E-3</v>
      </c>
      <c r="AN104" s="18">
        <f t="shared" si="199"/>
        <v>7.4355008523683923E-4</v>
      </c>
      <c r="AO104" s="18">
        <f t="shared" si="200"/>
        <v>2.3536295263871886E-4</v>
      </c>
      <c r="AP104" s="18">
        <f t="shared" si="201"/>
        <v>4.9667776768681194E-5</v>
      </c>
      <c r="AQ104" s="18">
        <f t="shared" si="202"/>
        <v>7.8609059587115985E-6</v>
      </c>
      <c r="AR104" s="18">
        <f t="shared" si="203"/>
        <v>1.7888679520209976E-4</v>
      </c>
      <c r="AS104" s="18">
        <f t="shared" si="204"/>
        <v>1.6500266920255381E-4</v>
      </c>
      <c r="AT104" s="18">
        <f t="shared" si="205"/>
        <v>7.6098073122749462E-5</v>
      </c>
      <c r="AU104" s="18">
        <f t="shared" si="206"/>
        <v>2.3397264868430784E-5</v>
      </c>
      <c r="AV104" s="18">
        <f t="shared" si="207"/>
        <v>5.3953271829939156E-6</v>
      </c>
      <c r="AW104" s="18">
        <f t="shared" si="208"/>
        <v>1.6144645930418867E-8</v>
      </c>
      <c r="AX104" s="18">
        <f t="shared" si="209"/>
        <v>1.8055677618162395E-4</v>
      </c>
      <c r="AY104" s="18">
        <f t="shared" si="210"/>
        <v>1.1430669380529803E-4</v>
      </c>
      <c r="AZ104" s="18">
        <f t="shared" si="211"/>
        <v>3.618258069571123E-5</v>
      </c>
      <c r="BA104" s="18">
        <f t="shared" si="212"/>
        <v>7.6354766999712675E-6</v>
      </c>
      <c r="BB104" s="18">
        <f t="shared" si="213"/>
        <v>1.2084648879684782E-6</v>
      </c>
      <c r="BC104" s="18">
        <f t="shared" si="214"/>
        <v>1.5301073584135614E-7</v>
      </c>
      <c r="BD104" s="18">
        <f t="shared" si="215"/>
        <v>1.8874910667442588E-5</v>
      </c>
      <c r="BE104" s="18">
        <f t="shared" si="216"/>
        <v>1.7409952688622078E-5</v>
      </c>
      <c r="BF104" s="18">
        <f t="shared" si="217"/>
        <v>8.0293480048858868E-6</v>
      </c>
      <c r="BG104" s="18">
        <f t="shared" si="218"/>
        <v>2.4687193023677145E-6</v>
      </c>
      <c r="BH104" s="18">
        <f t="shared" si="219"/>
        <v>5.6927800895300222E-7</v>
      </c>
      <c r="BI104" s="18">
        <f t="shared" si="220"/>
        <v>1.0501880911829108E-7</v>
      </c>
      <c r="BJ104" s="19">
        <f t="shared" si="221"/>
        <v>0.40646879532957642</v>
      </c>
      <c r="BK104" s="19">
        <f t="shared" si="222"/>
        <v>0.35367694156961593</v>
      </c>
      <c r="BL104" s="19">
        <f t="shared" si="223"/>
        <v>0.23098660323370354</v>
      </c>
      <c r="BM104" s="19">
        <f t="shared" si="224"/>
        <v>0.20514402049763081</v>
      </c>
      <c r="BN104" s="19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5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5" customFormat="1" x14ac:dyDescent="0.25">
      <c r="A257" s="15" t="s">
        <v>35</v>
      </c>
      <c r="B257" s="15" t="s">
        <v>295</v>
      </c>
      <c r="C257" s="15" t="s">
        <v>524</v>
      </c>
      <c r="D257" s="23" t="s">
        <v>528</v>
      </c>
      <c r="E257" s="15">
        <f>VLOOKUP(A257,home!$A$2:$E$405,3,FALSE)</f>
        <v>1.5947368421052599</v>
      </c>
      <c r="F257" s="15">
        <f>VLOOKUP(B257,home!$B$2:$E$405,3,FALSE)</f>
        <v>1.0900000000000001</v>
      </c>
      <c r="G257" s="15" t="e">
        <f>VLOOKUP(C257,away!$B$2:$E$405,4,FALSE)</f>
        <v>#N/A</v>
      </c>
      <c r="H257" s="15">
        <f>VLOOKUP(A257,away!$A$2:$E$405,3,FALSE)</f>
        <v>1.21315789473684</v>
      </c>
      <c r="I257" s="15" t="e">
        <f>VLOOKUP(C257,away!$B$2:$E$405,3,FALSE)</f>
        <v>#N/A</v>
      </c>
      <c r="J257" s="15">
        <f>VLOOKUP(B257,home!$B$2:$E$405,4,FALSE)</f>
        <v>0.74</v>
      </c>
      <c r="K257" s="17" t="e">
        <f t="shared" si="338"/>
        <v>#N/A</v>
      </c>
      <c r="L257" s="17" t="e">
        <f t="shared" si="339"/>
        <v>#N/A</v>
      </c>
      <c r="M257" s="18" t="e">
        <f t="shared" si="340"/>
        <v>#N/A</v>
      </c>
      <c r="N257" s="18" t="e">
        <f t="shared" si="341"/>
        <v>#N/A</v>
      </c>
      <c r="O257" s="18" t="e">
        <f t="shared" si="342"/>
        <v>#N/A</v>
      </c>
      <c r="P257" s="18" t="e">
        <f t="shared" si="343"/>
        <v>#N/A</v>
      </c>
      <c r="Q257" s="18" t="e">
        <f t="shared" si="344"/>
        <v>#N/A</v>
      </c>
      <c r="R257" s="18" t="e">
        <f t="shared" si="345"/>
        <v>#N/A</v>
      </c>
      <c r="S257" s="18" t="e">
        <f t="shared" si="346"/>
        <v>#N/A</v>
      </c>
      <c r="T257" s="18" t="e">
        <f t="shared" si="347"/>
        <v>#N/A</v>
      </c>
      <c r="U257" s="18" t="e">
        <f t="shared" si="348"/>
        <v>#N/A</v>
      </c>
      <c r="V257" s="18" t="e">
        <f t="shared" si="349"/>
        <v>#N/A</v>
      </c>
      <c r="W257" s="18" t="e">
        <f t="shared" si="350"/>
        <v>#N/A</v>
      </c>
      <c r="X257" s="18" t="e">
        <f t="shared" si="351"/>
        <v>#N/A</v>
      </c>
      <c r="Y257" s="18" t="e">
        <f t="shared" si="352"/>
        <v>#N/A</v>
      </c>
      <c r="Z257" s="18" t="e">
        <f t="shared" si="353"/>
        <v>#N/A</v>
      </c>
      <c r="AA257" s="18" t="e">
        <f t="shared" si="354"/>
        <v>#N/A</v>
      </c>
      <c r="AB257" s="18" t="e">
        <f t="shared" si="355"/>
        <v>#N/A</v>
      </c>
      <c r="AC257" s="18" t="e">
        <f t="shared" si="356"/>
        <v>#N/A</v>
      </c>
      <c r="AD257" s="18" t="e">
        <f t="shared" si="357"/>
        <v>#N/A</v>
      </c>
      <c r="AE257" s="18" t="e">
        <f t="shared" si="358"/>
        <v>#N/A</v>
      </c>
      <c r="AF257" s="18" t="e">
        <f t="shared" si="359"/>
        <v>#N/A</v>
      </c>
      <c r="AG257" s="18" t="e">
        <f t="shared" si="360"/>
        <v>#N/A</v>
      </c>
      <c r="AH257" s="18" t="e">
        <f t="shared" si="361"/>
        <v>#N/A</v>
      </c>
      <c r="AI257" s="18" t="e">
        <f t="shared" si="362"/>
        <v>#N/A</v>
      </c>
      <c r="AJ257" s="18" t="e">
        <f t="shared" si="363"/>
        <v>#N/A</v>
      </c>
      <c r="AK257" s="18" t="e">
        <f t="shared" si="364"/>
        <v>#N/A</v>
      </c>
      <c r="AL257" s="18" t="e">
        <f t="shared" si="365"/>
        <v>#N/A</v>
      </c>
      <c r="AM257" s="18" t="e">
        <f t="shared" si="366"/>
        <v>#N/A</v>
      </c>
      <c r="AN257" s="18" t="e">
        <f t="shared" si="367"/>
        <v>#N/A</v>
      </c>
      <c r="AO257" s="18" t="e">
        <f t="shared" si="368"/>
        <v>#N/A</v>
      </c>
      <c r="AP257" s="18" t="e">
        <f t="shared" si="369"/>
        <v>#N/A</v>
      </c>
      <c r="AQ257" s="18" t="e">
        <f t="shared" si="370"/>
        <v>#N/A</v>
      </c>
      <c r="AR257" s="18" t="e">
        <f t="shared" si="371"/>
        <v>#N/A</v>
      </c>
      <c r="AS257" s="18" t="e">
        <f t="shared" si="372"/>
        <v>#N/A</v>
      </c>
      <c r="AT257" s="18" t="e">
        <f t="shared" si="373"/>
        <v>#N/A</v>
      </c>
      <c r="AU257" s="18" t="e">
        <f t="shared" si="374"/>
        <v>#N/A</v>
      </c>
      <c r="AV257" s="18" t="e">
        <f t="shared" si="375"/>
        <v>#N/A</v>
      </c>
      <c r="AW257" s="18" t="e">
        <f t="shared" si="376"/>
        <v>#N/A</v>
      </c>
      <c r="AX257" s="18" t="e">
        <f t="shared" si="377"/>
        <v>#N/A</v>
      </c>
      <c r="AY257" s="18" t="e">
        <f t="shared" si="378"/>
        <v>#N/A</v>
      </c>
      <c r="AZ257" s="18" t="e">
        <f t="shared" si="379"/>
        <v>#N/A</v>
      </c>
      <c r="BA257" s="18" t="e">
        <f t="shared" si="380"/>
        <v>#N/A</v>
      </c>
      <c r="BB257" s="18" t="e">
        <f t="shared" si="381"/>
        <v>#N/A</v>
      </c>
      <c r="BC257" s="18" t="e">
        <f t="shared" si="382"/>
        <v>#N/A</v>
      </c>
      <c r="BD257" s="18" t="e">
        <f t="shared" si="383"/>
        <v>#N/A</v>
      </c>
      <c r="BE257" s="18" t="e">
        <f t="shared" si="384"/>
        <v>#N/A</v>
      </c>
      <c r="BF257" s="18" t="e">
        <f t="shared" si="385"/>
        <v>#N/A</v>
      </c>
      <c r="BG257" s="18" t="e">
        <f t="shared" si="386"/>
        <v>#N/A</v>
      </c>
      <c r="BH257" s="18" t="e">
        <f t="shared" si="387"/>
        <v>#N/A</v>
      </c>
      <c r="BI257" s="18" t="e">
        <f t="shared" si="388"/>
        <v>#N/A</v>
      </c>
      <c r="BJ257" s="19" t="e">
        <f t="shared" si="389"/>
        <v>#N/A</v>
      </c>
      <c r="BK257" s="19" t="e">
        <f t="shared" si="390"/>
        <v>#N/A</v>
      </c>
      <c r="BL257" s="19" t="e">
        <f t="shared" si="391"/>
        <v>#N/A</v>
      </c>
      <c r="BM257" s="19" t="e">
        <f t="shared" si="392"/>
        <v>#N/A</v>
      </c>
      <c r="BN257" s="19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5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5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5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5" customFormat="1" x14ac:dyDescent="0.25">
      <c r="A451" s="15" t="s">
        <v>35</v>
      </c>
      <c r="B451" s="15" t="s">
        <v>296</v>
      </c>
      <c r="C451" s="15" t="s">
        <v>295</v>
      </c>
      <c r="D451" s="15" t="s">
        <v>542</v>
      </c>
      <c r="E451" s="15">
        <f>VLOOKUP(A451,home!$A$2:$E$405,3,FALSE)</f>
        <v>1.5947368421052599</v>
      </c>
      <c r="F451" s="15">
        <f>VLOOKUP(B451,home!$B$2:$E$405,3,FALSE)</f>
        <v>1.19</v>
      </c>
      <c r="G451" s="15">
        <f>VLOOKUP(C451,away!$B$2:$E$405,4,FALSE)</f>
        <v>0.69</v>
      </c>
      <c r="H451" s="15">
        <f>VLOOKUP(A451,away!$A$2:$E$405,3,FALSE)</f>
        <v>1.21315789473684</v>
      </c>
      <c r="I451" s="15">
        <f>VLOOKUP(C451,away!$B$2:$E$405,3,FALSE)</f>
        <v>1.32</v>
      </c>
      <c r="J451" s="15">
        <f>VLOOKUP(B451,home!$B$2:$E$405,4,FALSE)</f>
        <v>1.26</v>
      </c>
      <c r="K451" s="17">
        <f t="shared" si="562"/>
        <v>1.3094384210526286</v>
      </c>
      <c r="L451" s="17">
        <f t="shared" si="563"/>
        <v>2.0177242105263122</v>
      </c>
      <c r="M451" s="18">
        <f t="shared" si="564"/>
        <v>3.589480750908277E-2</v>
      </c>
      <c r="N451" s="18">
        <f t="shared" si="565"/>
        <v>4.7002040068681382E-2</v>
      </c>
      <c r="O451" s="18">
        <f t="shared" si="566"/>
        <v>7.2425822143257976E-2</v>
      </c>
      <c r="P451" s="18">
        <f t="shared" si="567"/>
        <v>9.4837154190706235E-2</v>
      </c>
      <c r="Q451" s="18">
        <f t="shared" si="568"/>
        <v>3.077313856689327E-2</v>
      </c>
      <c r="R451" s="18">
        <f t="shared" si="569"/>
        <v>7.3067667402862163E-2</v>
      </c>
      <c r="S451" s="18">
        <f t="shared" si="570"/>
        <v>6.2641969961225882E-2</v>
      </c>
      <c r="T451" s="18">
        <f t="shared" si="571"/>
        <v>6.209170672030153E-2</v>
      </c>
      <c r="U451" s="18">
        <f t="shared" si="572"/>
        <v>9.5677611034002463E-2</v>
      </c>
      <c r="V451" s="18">
        <f t="shared" si="573"/>
        <v>1.8389494118084163E-2</v>
      </c>
      <c r="W451" s="18">
        <f t="shared" si="574"/>
        <v>1.3431843325288828E-2</v>
      </c>
      <c r="X451" s="18">
        <f t="shared" si="575"/>
        <v>2.7101755469431516E-2</v>
      </c>
      <c r="Y451" s="18">
        <f t="shared" si="576"/>
        <v>2.734193407921794E-2</v>
      </c>
      <c r="Z451" s="18">
        <f t="shared" si="577"/>
        <v>4.9143467175146407E-2</v>
      </c>
      <c r="AA451" s="18">
        <f t="shared" si="578"/>
        <v>6.4350344062875403E-2</v>
      </c>
      <c r="AB451" s="18">
        <f t="shared" si="579"/>
        <v>4.2131406461942481E-2</v>
      </c>
      <c r="AC451" s="18">
        <f t="shared" si="580"/>
        <v>3.0366636050432449E-3</v>
      </c>
      <c r="AD451" s="18">
        <f t="shared" si="581"/>
        <v>4.3970429289231236E-3</v>
      </c>
      <c r="AE451" s="18">
        <f t="shared" si="582"/>
        <v>8.8720199724117137E-3</v>
      </c>
      <c r="AF451" s="18">
        <f t="shared" si="583"/>
        <v>8.9506447473040509E-3</v>
      </c>
      <c r="AG451" s="18">
        <f t="shared" si="584"/>
        <v>6.0199775354851832E-3</v>
      </c>
      <c r="AH451" s="18">
        <f t="shared" si="585"/>
        <v>2.4789490877124513E-2</v>
      </c>
      <c r="AI451" s="18">
        <f t="shared" si="586"/>
        <v>3.2460311792840466E-2</v>
      </c>
      <c r="AJ451" s="18">
        <f t="shared" si="587"/>
        <v>2.1252389710446521E-2</v>
      </c>
      <c r="AK451" s="18">
        <f t="shared" si="588"/>
        <v>9.2762318753474102E-3</v>
      </c>
      <c r="AL451" s="18">
        <f t="shared" si="589"/>
        <v>3.2092500784568358E-4</v>
      </c>
      <c r="AM451" s="18">
        <f t="shared" si="590"/>
        <v>1.1515313900299447E-3</v>
      </c>
      <c r="AN451" s="18">
        <f t="shared" si="591"/>
        <v>2.323472764844437E-3</v>
      </c>
      <c r="AO451" s="18">
        <f t="shared" si="592"/>
        <v>2.344063625062565E-3</v>
      </c>
      <c r="AP451" s="18">
        <f t="shared" si="593"/>
        <v>1.5765579757676034E-3</v>
      </c>
      <c r="AQ451" s="18">
        <f t="shared" si="594"/>
        <v>7.9526479925116228E-4</v>
      </c>
      <c r="AR451" s="18">
        <f t="shared" si="595"/>
        <v>1.0003671181879057E-2</v>
      </c>
      <c r="AS451" s="18">
        <f t="shared" si="596"/>
        <v>1.3099191397129397E-2</v>
      </c>
      <c r="AT451" s="18">
        <f t="shared" si="597"/>
        <v>8.5762922500616477E-3</v>
      </c>
      <c r="AU451" s="18">
        <f t="shared" si="598"/>
        <v>3.7433755274688743E-3</v>
      </c>
      <c r="AV451" s="18">
        <f t="shared" si="599"/>
        <v>1.2254299350239735E-3</v>
      </c>
      <c r="AW451" s="18">
        <f t="shared" si="600"/>
        <v>2.3553092869594091E-5</v>
      </c>
      <c r="AX451" s="18">
        <f t="shared" si="601"/>
        <v>2.5130990752555792E-4</v>
      </c>
      <c r="AY451" s="18">
        <f t="shared" si="602"/>
        <v>5.0707408475944679E-4</v>
      </c>
      <c r="AZ451" s="18">
        <f t="shared" si="603"/>
        <v>5.1156782867480368E-4</v>
      </c>
      <c r="BA451" s="18">
        <f t="shared" si="604"/>
        <v>3.4406759774784269E-4</v>
      </c>
      <c r="BB451" s="18">
        <f t="shared" si="605"/>
        <v>1.735583805083627E-4</v>
      </c>
      <c r="BC451" s="18">
        <f t="shared" si="606"/>
        <v>7.0038589258292303E-5</v>
      </c>
      <c r="BD451" s="18">
        <f t="shared" si="607"/>
        <v>3.3641082563036252E-3</v>
      </c>
      <c r="BE451" s="18">
        <f t="shared" si="608"/>
        <v>4.4050926033843306E-3</v>
      </c>
      <c r="BF451" s="18">
        <f t="shared" si="609"/>
        <v>2.884098751583096E-3</v>
      </c>
      <c r="BG451" s="18">
        <f t="shared" si="610"/>
        <v>1.258849905144276E-3</v>
      </c>
      <c r="BH451" s="18">
        <f t="shared" si="611"/>
        <v>4.1209660803359307E-4</v>
      </c>
      <c r="BI451" s="18">
        <f t="shared" si="612"/>
        <v>1.0792302634893046E-4</v>
      </c>
      <c r="BJ451" s="19">
        <f t="shared" si="613"/>
        <v>0.24603061035736862</v>
      </c>
      <c r="BK451" s="19">
        <f t="shared" si="614"/>
        <v>0.21562808847674744</v>
      </c>
      <c r="BL451" s="19">
        <f t="shared" si="615"/>
        <v>0.48451140480306021</v>
      </c>
      <c r="BM451" s="19">
        <f t="shared" si="616"/>
        <v>0.64082941993894882</v>
      </c>
      <c r="BN451" s="19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5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5" customFormat="1" x14ac:dyDescent="0.25">
      <c r="A498" s="15" t="s">
        <v>136</v>
      </c>
      <c r="B498" s="15" t="s">
        <v>373</v>
      </c>
      <c r="C498" s="15" t="s">
        <v>516</v>
      </c>
      <c r="D498" s="15" t="s">
        <v>544</v>
      </c>
      <c r="E498" s="15">
        <f>VLOOKUP(A498,home!$A$2:$E$405,3,FALSE)</f>
        <v>1.4901185770751</v>
      </c>
      <c r="F498" s="15">
        <f>VLOOKUP(B498,home!$B$2:$E$405,3,FALSE)</f>
        <v>1.56</v>
      </c>
      <c r="G498" s="15" t="e">
        <f>VLOOKUP(C498,away!$B$2:$E$405,4,FALSE)</f>
        <v>#N/A</v>
      </c>
      <c r="H498" s="15">
        <f>VLOOKUP(A498,away!$A$2:$E$405,3,FALSE)</f>
        <v>1.24901185770751</v>
      </c>
      <c r="I498" s="15" t="e">
        <f>VLOOKUP(C498,away!$B$2:$E$405,3,FALSE)</f>
        <v>#N/A</v>
      </c>
      <c r="J498" s="15">
        <f>VLOOKUP(B498,home!$B$2:$E$405,4,FALSE)</f>
        <v>0.87</v>
      </c>
      <c r="K498" s="17" t="e">
        <f t="shared" si="618"/>
        <v>#N/A</v>
      </c>
      <c r="L498" s="17" t="e">
        <f t="shared" si="619"/>
        <v>#N/A</v>
      </c>
      <c r="M498" s="18" t="e">
        <f t="shared" si="620"/>
        <v>#N/A</v>
      </c>
      <c r="N498" s="18" t="e">
        <f t="shared" si="621"/>
        <v>#N/A</v>
      </c>
      <c r="O498" s="18" t="e">
        <f t="shared" si="622"/>
        <v>#N/A</v>
      </c>
      <c r="P498" s="18" t="e">
        <f t="shared" si="623"/>
        <v>#N/A</v>
      </c>
      <c r="Q498" s="18" t="e">
        <f t="shared" si="624"/>
        <v>#N/A</v>
      </c>
      <c r="R498" s="18" t="e">
        <f t="shared" si="625"/>
        <v>#N/A</v>
      </c>
      <c r="S498" s="18" t="e">
        <f t="shared" si="626"/>
        <v>#N/A</v>
      </c>
      <c r="T498" s="18" t="e">
        <f t="shared" si="627"/>
        <v>#N/A</v>
      </c>
      <c r="U498" s="18" t="e">
        <f t="shared" si="628"/>
        <v>#N/A</v>
      </c>
      <c r="V498" s="18" t="e">
        <f t="shared" si="629"/>
        <v>#N/A</v>
      </c>
      <c r="W498" s="18" t="e">
        <f t="shared" si="630"/>
        <v>#N/A</v>
      </c>
      <c r="X498" s="18" t="e">
        <f t="shared" si="631"/>
        <v>#N/A</v>
      </c>
      <c r="Y498" s="18" t="e">
        <f t="shared" si="632"/>
        <v>#N/A</v>
      </c>
      <c r="Z498" s="18" t="e">
        <f t="shared" si="633"/>
        <v>#N/A</v>
      </c>
      <c r="AA498" s="18" t="e">
        <f t="shared" si="634"/>
        <v>#N/A</v>
      </c>
      <c r="AB498" s="18" t="e">
        <f t="shared" si="635"/>
        <v>#N/A</v>
      </c>
      <c r="AC498" s="18" t="e">
        <f t="shared" si="636"/>
        <v>#N/A</v>
      </c>
      <c r="AD498" s="18" t="e">
        <f t="shared" si="637"/>
        <v>#N/A</v>
      </c>
      <c r="AE498" s="18" t="e">
        <f t="shared" si="638"/>
        <v>#N/A</v>
      </c>
      <c r="AF498" s="18" t="e">
        <f t="shared" si="639"/>
        <v>#N/A</v>
      </c>
      <c r="AG498" s="18" t="e">
        <f t="shared" si="640"/>
        <v>#N/A</v>
      </c>
      <c r="AH498" s="18" t="e">
        <f t="shared" si="641"/>
        <v>#N/A</v>
      </c>
      <c r="AI498" s="18" t="e">
        <f t="shared" si="642"/>
        <v>#N/A</v>
      </c>
      <c r="AJ498" s="18" t="e">
        <f t="shared" si="643"/>
        <v>#N/A</v>
      </c>
      <c r="AK498" s="18" t="e">
        <f t="shared" si="644"/>
        <v>#N/A</v>
      </c>
      <c r="AL498" s="18" t="e">
        <f t="shared" si="645"/>
        <v>#N/A</v>
      </c>
      <c r="AM498" s="18" t="e">
        <f t="shared" si="646"/>
        <v>#N/A</v>
      </c>
      <c r="AN498" s="18" t="e">
        <f t="shared" si="647"/>
        <v>#N/A</v>
      </c>
      <c r="AO498" s="18" t="e">
        <f t="shared" si="648"/>
        <v>#N/A</v>
      </c>
      <c r="AP498" s="18" t="e">
        <f t="shared" si="649"/>
        <v>#N/A</v>
      </c>
      <c r="AQ498" s="18" t="e">
        <f t="shared" si="650"/>
        <v>#N/A</v>
      </c>
      <c r="AR498" s="18" t="e">
        <f t="shared" si="651"/>
        <v>#N/A</v>
      </c>
      <c r="AS498" s="18" t="e">
        <f t="shared" si="652"/>
        <v>#N/A</v>
      </c>
      <c r="AT498" s="18" t="e">
        <f t="shared" si="653"/>
        <v>#N/A</v>
      </c>
      <c r="AU498" s="18" t="e">
        <f t="shared" si="654"/>
        <v>#N/A</v>
      </c>
      <c r="AV498" s="18" t="e">
        <f t="shared" si="655"/>
        <v>#N/A</v>
      </c>
      <c r="AW498" s="18" t="e">
        <f t="shared" si="656"/>
        <v>#N/A</v>
      </c>
      <c r="AX498" s="18" t="e">
        <f t="shared" si="657"/>
        <v>#N/A</v>
      </c>
      <c r="AY498" s="18" t="e">
        <f t="shared" si="658"/>
        <v>#N/A</v>
      </c>
      <c r="AZ498" s="18" t="e">
        <f t="shared" si="659"/>
        <v>#N/A</v>
      </c>
      <c r="BA498" s="18" t="e">
        <f t="shared" si="660"/>
        <v>#N/A</v>
      </c>
      <c r="BB498" s="18" t="e">
        <f t="shared" si="661"/>
        <v>#N/A</v>
      </c>
      <c r="BC498" s="18" t="e">
        <f t="shared" si="662"/>
        <v>#N/A</v>
      </c>
      <c r="BD498" s="18" t="e">
        <f t="shared" si="663"/>
        <v>#N/A</v>
      </c>
      <c r="BE498" s="18" t="e">
        <f t="shared" si="664"/>
        <v>#N/A</v>
      </c>
      <c r="BF498" s="18" t="e">
        <f t="shared" si="665"/>
        <v>#N/A</v>
      </c>
      <c r="BG498" s="18" t="e">
        <f t="shared" si="666"/>
        <v>#N/A</v>
      </c>
      <c r="BH498" s="18" t="e">
        <f t="shared" si="667"/>
        <v>#N/A</v>
      </c>
      <c r="BI498" s="18" t="e">
        <f t="shared" si="668"/>
        <v>#N/A</v>
      </c>
      <c r="BJ498" s="19" t="e">
        <f t="shared" si="669"/>
        <v>#N/A</v>
      </c>
      <c r="BK498" s="19" t="e">
        <f t="shared" si="670"/>
        <v>#N/A</v>
      </c>
      <c r="BL498" s="19" t="e">
        <f t="shared" si="671"/>
        <v>#N/A</v>
      </c>
      <c r="BM498" s="19" t="e">
        <f t="shared" si="672"/>
        <v>#N/A</v>
      </c>
      <c r="BN498" s="19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5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5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5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5" customFormat="1" x14ac:dyDescent="0.25">
      <c r="A692" s="15" t="s">
        <v>35</v>
      </c>
      <c r="B692" s="15" t="s">
        <v>295</v>
      </c>
      <c r="C692" s="15" t="s">
        <v>466</v>
      </c>
      <c r="D692" s="15" t="s">
        <v>549</v>
      </c>
      <c r="E692" s="15">
        <f>VLOOKUP(A692,home!$A$2:$E$405,3,FALSE)</f>
        <v>1.5947368421052599</v>
      </c>
      <c r="F692" s="15">
        <f>VLOOKUP(B692,home!$B$2:$E$405,3,FALSE)</f>
        <v>1.0900000000000001</v>
      </c>
      <c r="G692" s="15">
        <f>VLOOKUP(C692,away!$B$2:$E$405,4,FALSE)</f>
        <v>0.99</v>
      </c>
      <c r="H692" s="15">
        <f>VLOOKUP(A692,away!$A$2:$E$405,3,FALSE)</f>
        <v>1.21315789473684</v>
      </c>
      <c r="I692" s="15">
        <f>VLOOKUP(C692,away!$B$2:$E$405,3,FALSE)</f>
        <v>0.83</v>
      </c>
      <c r="J692" s="15">
        <f>VLOOKUP(B692,home!$B$2:$E$405,4,FALSE)</f>
        <v>0.74</v>
      </c>
      <c r="K692" s="17">
        <f t="shared" si="842"/>
        <v>1.720880526315786</v>
      </c>
      <c r="L692" s="17">
        <f t="shared" si="843"/>
        <v>0.74512157894736697</v>
      </c>
      <c r="M692" s="18">
        <f t="shared" si="844"/>
        <v>8.4923697232665629E-2</v>
      </c>
      <c r="N692" s="18">
        <f t="shared" si="845"/>
        <v>0.1461435367904321</v>
      </c>
      <c r="O692" s="18">
        <f t="shared" si="846"/>
        <v>6.3278479372051943E-2</v>
      </c>
      <c r="P692" s="18">
        <f t="shared" si="847"/>
        <v>0.10889470288623937</v>
      </c>
      <c r="Q692" s="18">
        <f t="shared" si="848"/>
        <v>0.12574778325478467</v>
      </c>
      <c r="R692" s="18">
        <f t="shared" si="849"/>
        <v>2.3575080231545868E-2</v>
      </c>
      <c r="S692" s="18">
        <f t="shared" si="850"/>
        <v>3.4907972400785879E-2</v>
      </c>
      <c r="T692" s="18">
        <f t="shared" si="851"/>
        <v>9.3697386807936406E-2</v>
      </c>
      <c r="U692" s="18">
        <f t="shared" si="852"/>
        <v>4.0569896476799538E-2</v>
      </c>
      <c r="V692" s="18">
        <f t="shared" si="853"/>
        <v>4.9734754148777057E-3</v>
      </c>
      <c r="W692" s="18">
        <f t="shared" si="854"/>
        <v>7.2132303810179071E-2</v>
      </c>
      <c r="X692" s="18">
        <f t="shared" si="855"/>
        <v>5.37473361081518E-2</v>
      </c>
      <c r="Y692" s="18">
        <f t="shared" si="856"/>
        <v>2.0024149972560447E-2</v>
      </c>
      <c r="Z692" s="18">
        <f t="shared" si="857"/>
        <v>5.8554336686467718E-3</v>
      </c>
      <c r="AA692" s="18">
        <f t="shared" si="858"/>
        <v>1.0076501773508032E-2</v>
      </c>
      <c r="AB692" s="18">
        <f t="shared" si="859"/>
        <v>8.6702278377082283E-3</v>
      </c>
      <c r="AC692" s="18">
        <f t="shared" si="860"/>
        <v>3.9858215761860765E-4</v>
      </c>
      <c r="AD692" s="18">
        <f t="shared" si="861"/>
        <v>3.1032769236307791E-2</v>
      </c>
      <c r="AE692" s="18">
        <f t="shared" si="862"/>
        <v>2.3123186012466934E-2</v>
      </c>
      <c r="AF692" s="18">
        <f t="shared" si="863"/>
        <v>8.6147924359515158E-3</v>
      </c>
      <c r="AG692" s="18">
        <f t="shared" si="864"/>
        <v>2.1396892473933425E-3</v>
      </c>
      <c r="AH692" s="18">
        <f t="shared" si="865"/>
        <v>1.0907524951509139E-3</v>
      </c>
      <c r="AI692" s="18">
        <f t="shared" si="866"/>
        <v>1.8770547279355618E-3</v>
      </c>
      <c r="AJ692" s="18">
        <f t="shared" si="867"/>
        <v>1.6150934640666425E-3</v>
      </c>
      <c r="AK692" s="18">
        <f t="shared" si="868"/>
        <v>9.2646096349739671E-4</v>
      </c>
      <c r="AL692" s="18">
        <f t="shared" si="869"/>
        <v>2.0443521440533568E-5</v>
      </c>
      <c r="AM692" s="18">
        <f t="shared" si="870"/>
        <v>1.0680737651282737E-2</v>
      </c>
      <c r="AN692" s="18">
        <f t="shared" si="871"/>
        <v>7.9584481030463838E-3</v>
      </c>
      <c r="AO692" s="18">
        <f t="shared" si="872"/>
        <v>2.9650057082562993E-3</v>
      </c>
      <c r="AP692" s="18">
        <f t="shared" si="873"/>
        <v>7.3642991164129667E-4</v>
      </c>
      <c r="AQ692" s="18">
        <f t="shared" si="874"/>
        <v>1.3718245463655823E-4</v>
      </c>
      <c r="AR692" s="18">
        <f t="shared" si="875"/>
        <v>1.6254864428552591E-4</v>
      </c>
      <c r="AS692" s="18">
        <f t="shared" si="876"/>
        <v>2.7972679652999333E-4</v>
      </c>
      <c r="AT692" s="18">
        <f t="shared" si="877"/>
        <v>2.4068819841858191E-4</v>
      </c>
      <c r="AU692" s="18">
        <f t="shared" si="878"/>
        <v>1.3806521119085586E-4</v>
      </c>
      <c r="AV692" s="18">
        <f t="shared" si="879"/>
        <v>5.9398433325005059E-5</v>
      </c>
      <c r="AW692" s="18">
        <f t="shared" si="880"/>
        <v>7.281671226178824E-7</v>
      </c>
      <c r="AX692" s="18">
        <f t="shared" si="881"/>
        <v>3.0633789051300437E-3</v>
      </c>
      <c r="AY692" s="18">
        <f t="shared" si="882"/>
        <v>2.282589726704554E-3</v>
      </c>
      <c r="AZ692" s="18">
        <f t="shared" si="883"/>
        <v>8.5040343062556809E-4</v>
      </c>
      <c r="BA692" s="18">
        <f t="shared" si="884"/>
        <v>2.1121798232332699E-4</v>
      </c>
      <c r="BB692" s="18">
        <f t="shared" si="885"/>
        <v>3.9345769122708613E-5</v>
      </c>
      <c r="BC692" s="18">
        <f t="shared" si="886"/>
        <v>5.8634763227222414E-6</v>
      </c>
      <c r="BD692" s="18">
        <f t="shared" si="887"/>
        <v>2.0186417080964146E-5</v>
      </c>
      <c r="BE692" s="18">
        <f t="shared" si="888"/>
        <v>3.4738412050719559E-5</v>
      </c>
      <c r="BF692" s="18">
        <f t="shared" si="889"/>
        <v>2.9890328406608463E-5</v>
      </c>
      <c r="BG692" s="18">
        <f t="shared" si="890"/>
        <v>1.7145894693372024E-5</v>
      </c>
      <c r="BH692" s="18">
        <f t="shared" si="891"/>
        <v>7.3765090710212741E-6</v>
      </c>
      <c r="BI692" s="18">
        <f t="shared" si="892"/>
        <v>2.5388181625024521E-6</v>
      </c>
      <c r="BJ692" s="19">
        <f t="shared" si="893"/>
        <v>0.60533353679525648</v>
      </c>
      <c r="BK692" s="19">
        <f t="shared" si="894"/>
        <v>0.2364014633403323</v>
      </c>
      <c r="BL692" s="19">
        <f t="shared" si="895"/>
        <v>0.15267185100547925</v>
      </c>
      <c r="BM692" s="19">
        <f t="shared" si="896"/>
        <v>0.44541714348241296</v>
      </c>
      <c r="BN692" s="19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5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5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5" customFormat="1" x14ac:dyDescent="0.25">
      <c r="A893" s="15" t="s">
        <v>35</v>
      </c>
      <c r="B893" s="15" t="s">
        <v>285</v>
      </c>
      <c r="C893" s="15" t="s">
        <v>214</v>
      </c>
      <c r="D893" s="15" t="s">
        <v>553</v>
      </c>
      <c r="E893" s="15">
        <f>VLOOKUP(A893,home!$A$2:$E$405,3,FALSE)</f>
        <v>1.5947368421052599</v>
      </c>
      <c r="F893" s="15">
        <f>VLOOKUP(B893,home!$B$2:$E$405,3,FALSE)</f>
        <v>1.06</v>
      </c>
      <c r="G893" s="15">
        <f>VLOOKUP(C893,away!$B$2:$E$405,4,FALSE)</f>
        <v>0.96</v>
      </c>
      <c r="H893" s="15">
        <f>VLOOKUP(A893,away!$A$2:$E$405,3,FALSE)</f>
        <v>1.21315789473684</v>
      </c>
      <c r="I893" s="15">
        <f>VLOOKUP(C893,away!$B$2:$E$405,3,FALSE)</f>
        <v>0.79</v>
      </c>
      <c r="J893" s="15">
        <f>VLOOKUP(B893,home!$B$2:$E$405,4,FALSE)</f>
        <v>1</v>
      </c>
      <c r="K893" s="17">
        <f t="shared" si="1066"/>
        <v>1.6228042105263125</v>
      </c>
      <c r="L893" s="17">
        <f t="shared" si="1067"/>
        <v>0.95839473684210363</v>
      </c>
      <c r="M893" s="18">
        <f t="shared" si="1068"/>
        <v>7.5683209419979261E-2</v>
      </c>
      <c r="N893" s="18">
        <f t="shared" si="1069"/>
        <v>0.12281903091288701</v>
      </c>
      <c r="O893" s="18">
        <f t="shared" si="1070"/>
        <v>7.253438957542685E-2</v>
      </c>
      <c r="P893" s="18">
        <f t="shared" si="1071"/>
        <v>0.11770911281095855</v>
      </c>
      <c r="Q893" s="18">
        <f t="shared" si="1072"/>
        <v>9.9655620249097229E-2</v>
      </c>
      <c r="R893" s="18">
        <f t="shared" si="1073"/>
        <v>3.4758288604571912E-2</v>
      </c>
      <c r="S893" s="18">
        <f t="shared" si="1074"/>
        <v>4.5767863654726751E-2</v>
      </c>
      <c r="T893" s="18">
        <f t="shared" si="1075"/>
        <v>9.550942194347016E-2</v>
      </c>
      <c r="U893" s="18">
        <f t="shared" si="1076"/>
        <v>5.6405897098188044E-2</v>
      </c>
      <c r="V893" s="18">
        <f t="shared" si="1077"/>
        <v>7.9091293349064003E-3</v>
      </c>
      <c r="W893" s="18">
        <f t="shared" si="1078"/>
        <v>5.3907186714282067E-2</v>
      </c>
      <c r="X893" s="18">
        <f t="shared" si="1079"/>
        <v>5.1664364024932519E-2</v>
      </c>
      <c r="Y893" s="18">
        <f t="shared" si="1080"/>
        <v>2.4757427281894916E-2</v>
      </c>
      <c r="Z893" s="18">
        <f t="shared" si="1081"/>
        <v>1.1104053620086866E-2</v>
      </c>
      <c r="AA893" s="18">
        <f t="shared" si="1082"/>
        <v>1.801970496858691E-2</v>
      </c>
      <c r="AB893" s="18">
        <f t="shared" si="1083"/>
        <v>1.462122654773238E-2</v>
      </c>
      <c r="AC893" s="18">
        <f t="shared" si="1084"/>
        <v>7.6881038430929303E-4</v>
      </c>
      <c r="AD893" s="18">
        <f t="shared" si="1085"/>
        <v>2.1870202394391271E-2</v>
      </c>
      <c r="AE893" s="18">
        <f t="shared" si="1086"/>
        <v>2.096028686845617E-2</v>
      </c>
      <c r="AF893" s="18">
        <f t="shared" si="1087"/>
        <v>1.0044114308714523E-2</v>
      </c>
      <c r="AG893" s="18">
        <f t="shared" si="1088"/>
        <v>3.2087420965708218E-3</v>
      </c>
      <c r="AH893" s="18">
        <f t="shared" si="1089"/>
        <v>2.6605166367759392E-3</v>
      </c>
      <c r="AI893" s="18">
        <f t="shared" si="1090"/>
        <v>4.317497600335298E-3</v>
      </c>
      <c r="AJ893" s="18">
        <f t="shared" si="1091"/>
        <v>3.5032266423806876E-3</v>
      </c>
      <c r="AK893" s="18">
        <f t="shared" si="1092"/>
        <v>1.8950169818944451E-3</v>
      </c>
      <c r="AL893" s="18">
        <f t="shared" si="1093"/>
        <v>4.7828832286813345E-5</v>
      </c>
      <c r="AM893" s="18">
        <f t="shared" si="1094"/>
        <v>7.0982113061361591E-3</v>
      </c>
      <c r="AN893" s="18">
        <f t="shared" si="1095"/>
        <v>6.8028883567940101E-3</v>
      </c>
      <c r="AO893" s="18">
        <f t="shared" si="1096"/>
        <v>3.2599261982379025E-3</v>
      </c>
      <c r="AP893" s="18">
        <f t="shared" si="1097"/>
        <v>1.0414320369616316E-3</v>
      </c>
      <c r="AQ893" s="18">
        <f t="shared" si="1098"/>
        <v>2.4952574575069466E-4</v>
      </c>
      <c r="AR893" s="18">
        <f t="shared" si="1099"/>
        <v>5.0996502839338316E-4</v>
      </c>
      <c r="AS893" s="18">
        <f t="shared" si="1100"/>
        <v>8.2757339529795264E-4</v>
      </c>
      <c r="AT893" s="18">
        <f t="shared" si="1101"/>
        <v>6.7149479520453722E-4</v>
      </c>
      <c r="AU893" s="18">
        <f t="shared" si="1102"/>
        <v>3.6323486033480891E-4</v>
      </c>
      <c r="AV893" s="18">
        <f t="shared" si="1103"/>
        <v>1.4736476519031631E-4</v>
      </c>
      <c r="AW893" s="18">
        <f t="shared" si="1104"/>
        <v>2.066321160125231E-6</v>
      </c>
      <c r="AX893" s="18">
        <f t="shared" si="1105"/>
        <v>1.9198345324672056E-3</v>
      </c>
      <c r="AY893" s="18">
        <f t="shared" si="1106"/>
        <v>1.8399593115242909E-3</v>
      </c>
      <c r="AZ893" s="18">
        <f t="shared" si="1107"/>
        <v>8.8170366008425024E-4</v>
      </c>
      <c r="BA893" s="18">
        <f t="shared" si="1108"/>
        <v>2.8167338242638827E-4</v>
      </c>
      <c r="BB893" s="18">
        <f t="shared" si="1109"/>
        <v>6.7488571806490884E-5</v>
      </c>
      <c r="BC893" s="18">
        <f t="shared" si="1110"/>
        <v>1.2936138403266252E-5</v>
      </c>
      <c r="BD893" s="18">
        <f t="shared" si="1111"/>
        <v>8.1457966530958692E-5</v>
      </c>
      <c r="BE893" s="18">
        <f t="shared" si="1112"/>
        <v>1.3219033106735121E-4</v>
      </c>
      <c r="BF893" s="18">
        <f t="shared" si="1113"/>
        <v>1.0725951292348241E-4</v>
      </c>
      <c r="BG893" s="18">
        <f t="shared" si="1114"/>
        <v>5.8020396397076225E-5</v>
      </c>
      <c r="BH893" s="18">
        <f t="shared" si="1115"/>
        <v>2.353893589239526E-5</v>
      </c>
      <c r="BI893" s="18">
        <f t="shared" si="1116"/>
        <v>7.6398168554975945E-6</v>
      </c>
      <c r="BJ893" s="19">
        <f t="shared" si="1117"/>
        <v>0.52785197603528888</v>
      </c>
      <c r="BK893" s="19">
        <f t="shared" si="1118"/>
        <v>0.24972591374869135</v>
      </c>
      <c r="BL893" s="19">
        <f t="shared" si="1119"/>
        <v>0.2116455044599802</v>
      </c>
      <c r="BM893" s="19">
        <f t="shared" si="1120"/>
        <v>0.47532990330076258</v>
      </c>
      <c r="BN893" s="19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5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5" customFormat="1" x14ac:dyDescent="0.25">
      <c r="A952" s="15" t="s">
        <v>178</v>
      </c>
      <c r="B952" s="15" t="s">
        <v>271</v>
      </c>
      <c r="C952" s="15" t="s">
        <v>517</v>
      </c>
      <c r="D952" s="15" t="s">
        <v>556</v>
      </c>
      <c r="E952" s="15">
        <f>VLOOKUP(A952,home!$A$2:$E$405,3,FALSE)</f>
        <v>1.5686274509803899</v>
      </c>
      <c r="F952" s="15">
        <f>VLOOKUP(B952,home!$B$2:$E$405,3,FALSE)</f>
        <v>1.05</v>
      </c>
      <c r="G952" s="15" t="e">
        <f>VLOOKUP(C952,away!$B$2:$E$405,4,FALSE)</f>
        <v>#N/A</v>
      </c>
      <c r="H952" s="15">
        <f>VLOOKUP(A952,away!$A$2:$E$405,3,FALSE)</f>
        <v>1.29084967320261</v>
      </c>
      <c r="I952" s="15" t="e">
        <f>VLOOKUP(C952,away!$B$2:$E$405,3,FALSE)</f>
        <v>#N/A</v>
      </c>
      <c r="J952" s="15">
        <f>VLOOKUP(B952,home!$B$2:$E$405,4,FALSE)</f>
        <v>0.59</v>
      </c>
      <c r="K952" s="17" t="e">
        <f t="shared" si="1122"/>
        <v>#N/A</v>
      </c>
      <c r="L952" s="17" t="e">
        <f t="shared" si="1123"/>
        <v>#N/A</v>
      </c>
      <c r="M952" s="18" t="e">
        <f t="shared" si="1124"/>
        <v>#N/A</v>
      </c>
      <c r="N952" s="18" t="e">
        <f t="shared" si="1125"/>
        <v>#N/A</v>
      </c>
      <c r="O952" s="18" t="e">
        <f t="shared" si="1126"/>
        <v>#N/A</v>
      </c>
      <c r="P952" s="18" t="e">
        <f t="shared" si="1127"/>
        <v>#N/A</v>
      </c>
      <c r="Q952" s="18" t="e">
        <f t="shared" si="1128"/>
        <v>#N/A</v>
      </c>
      <c r="R952" s="18" t="e">
        <f t="shared" si="1129"/>
        <v>#N/A</v>
      </c>
      <c r="S952" s="18" t="e">
        <f t="shared" si="1130"/>
        <v>#N/A</v>
      </c>
      <c r="T952" s="18" t="e">
        <f t="shared" si="1131"/>
        <v>#N/A</v>
      </c>
      <c r="U952" s="18" t="e">
        <f t="shared" si="1132"/>
        <v>#N/A</v>
      </c>
      <c r="V952" s="18" t="e">
        <f t="shared" si="1133"/>
        <v>#N/A</v>
      </c>
      <c r="W952" s="18" t="e">
        <f t="shared" si="1134"/>
        <v>#N/A</v>
      </c>
      <c r="X952" s="18" t="e">
        <f t="shared" si="1135"/>
        <v>#N/A</v>
      </c>
      <c r="Y952" s="18" t="e">
        <f t="shared" si="1136"/>
        <v>#N/A</v>
      </c>
      <c r="Z952" s="18" t="e">
        <f t="shared" si="1137"/>
        <v>#N/A</v>
      </c>
      <c r="AA952" s="18" t="e">
        <f t="shared" si="1138"/>
        <v>#N/A</v>
      </c>
      <c r="AB952" s="18" t="e">
        <f t="shared" si="1139"/>
        <v>#N/A</v>
      </c>
      <c r="AC952" s="18" t="e">
        <f t="shared" si="1140"/>
        <v>#N/A</v>
      </c>
      <c r="AD952" s="18" t="e">
        <f t="shared" si="1141"/>
        <v>#N/A</v>
      </c>
      <c r="AE952" s="18" t="e">
        <f t="shared" si="1142"/>
        <v>#N/A</v>
      </c>
      <c r="AF952" s="18" t="e">
        <f t="shared" si="1143"/>
        <v>#N/A</v>
      </c>
      <c r="AG952" s="18" t="e">
        <f t="shared" si="1144"/>
        <v>#N/A</v>
      </c>
      <c r="AH952" s="18" t="e">
        <f t="shared" si="1145"/>
        <v>#N/A</v>
      </c>
      <c r="AI952" s="18" t="e">
        <f t="shared" si="1146"/>
        <v>#N/A</v>
      </c>
      <c r="AJ952" s="18" t="e">
        <f t="shared" si="1147"/>
        <v>#N/A</v>
      </c>
      <c r="AK952" s="18" t="e">
        <f t="shared" si="1148"/>
        <v>#N/A</v>
      </c>
      <c r="AL952" s="18" t="e">
        <f t="shared" si="1149"/>
        <v>#N/A</v>
      </c>
      <c r="AM952" s="18" t="e">
        <f t="shared" si="1150"/>
        <v>#N/A</v>
      </c>
      <c r="AN952" s="18" t="e">
        <f t="shared" si="1151"/>
        <v>#N/A</v>
      </c>
      <c r="AO952" s="18" t="e">
        <f t="shared" si="1152"/>
        <v>#N/A</v>
      </c>
      <c r="AP952" s="18" t="e">
        <f t="shared" si="1153"/>
        <v>#N/A</v>
      </c>
      <c r="AQ952" s="18" t="e">
        <f t="shared" si="1154"/>
        <v>#N/A</v>
      </c>
      <c r="AR952" s="18" t="e">
        <f t="shared" si="1155"/>
        <v>#N/A</v>
      </c>
      <c r="AS952" s="18" t="e">
        <f t="shared" si="1156"/>
        <v>#N/A</v>
      </c>
      <c r="AT952" s="18" t="e">
        <f t="shared" si="1157"/>
        <v>#N/A</v>
      </c>
      <c r="AU952" s="18" t="e">
        <f t="shared" si="1158"/>
        <v>#N/A</v>
      </c>
      <c r="AV952" s="18" t="e">
        <f t="shared" si="1159"/>
        <v>#N/A</v>
      </c>
      <c r="AW952" s="18" t="e">
        <f t="shared" si="1160"/>
        <v>#N/A</v>
      </c>
      <c r="AX952" s="18" t="e">
        <f t="shared" si="1161"/>
        <v>#N/A</v>
      </c>
      <c r="AY952" s="18" t="e">
        <f t="shared" si="1162"/>
        <v>#N/A</v>
      </c>
      <c r="AZ952" s="18" t="e">
        <f t="shared" si="1163"/>
        <v>#N/A</v>
      </c>
      <c r="BA952" s="18" t="e">
        <f t="shared" si="1164"/>
        <v>#N/A</v>
      </c>
      <c r="BB952" s="18" t="e">
        <f t="shared" si="1165"/>
        <v>#N/A</v>
      </c>
      <c r="BC952" s="18" t="e">
        <f t="shared" si="1166"/>
        <v>#N/A</v>
      </c>
      <c r="BD952" s="18" t="e">
        <f t="shared" si="1167"/>
        <v>#N/A</v>
      </c>
      <c r="BE952" s="18" t="e">
        <f t="shared" si="1168"/>
        <v>#N/A</v>
      </c>
      <c r="BF952" s="18" t="e">
        <f t="shared" si="1169"/>
        <v>#N/A</v>
      </c>
      <c r="BG952" s="18" t="e">
        <f t="shared" si="1170"/>
        <v>#N/A</v>
      </c>
      <c r="BH952" s="18" t="e">
        <f t="shared" si="1171"/>
        <v>#N/A</v>
      </c>
      <c r="BI952" s="18" t="e">
        <f t="shared" si="1172"/>
        <v>#N/A</v>
      </c>
      <c r="BJ952" s="19" t="e">
        <f t="shared" si="1173"/>
        <v>#N/A</v>
      </c>
      <c r="BK952" s="19" t="e">
        <f t="shared" si="1174"/>
        <v>#N/A</v>
      </c>
      <c r="BL952" s="19" t="e">
        <f t="shared" si="1175"/>
        <v>#N/A</v>
      </c>
      <c r="BM952" s="19" t="e">
        <f t="shared" si="1176"/>
        <v>#N/A</v>
      </c>
      <c r="BN952" s="19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21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21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2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s="15" customFormat="1" x14ac:dyDescent="0.25">
      <c r="A1152" s="15" t="s">
        <v>35</v>
      </c>
      <c r="B1152" s="15" t="s">
        <v>286</v>
      </c>
      <c r="C1152" s="15" t="s">
        <v>215</v>
      </c>
      <c r="D1152" s="23" t="s">
        <v>560</v>
      </c>
      <c r="E1152" s="15">
        <f>VLOOKUP(A1152,home!$A$2:$E$405,3,FALSE)</f>
        <v>1.5947368421052599</v>
      </c>
      <c r="F1152" s="15">
        <f>VLOOKUP(B1152,home!$B$2:$E$405,3,FALSE)</f>
        <v>1.02</v>
      </c>
      <c r="G1152" s="15">
        <f>VLOOKUP(C1152,away!$B$2:$E$405,4,FALSE)</f>
        <v>1.29</v>
      </c>
      <c r="H1152" s="15">
        <f>VLOOKUP(A1152,away!$A$2:$E$405,3,FALSE)</f>
        <v>1.21315789473684</v>
      </c>
      <c r="I1152" s="15">
        <f>VLOOKUP(C1152,away!$B$2:$E$405,3,FALSE)</f>
        <v>0.43</v>
      </c>
      <c r="J1152" s="15">
        <f>VLOOKUP(B1152,home!$B$2:$E$405,4,FALSE)</f>
        <v>1</v>
      </c>
      <c r="K1152" s="17">
        <f t="shared" si="1346"/>
        <v>2.0983547368421012</v>
      </c>
      <c r="L1152" s="17">
        <f t="shared" si="1347"/>
        <v>0.52165789473684121</v>
      </c>
      <c r="M1152" s="18">
        <f t="shared" si="1348"/>
        <v>7.2801943218134629E-2</v>
      </c>
      <c r="N1152" s="18">
        <f t="shared" si="1349"/>
        <v>0.15276430240308247</v>
      </c>
      <c r="O1152" s="18">
        <f t="shared" si="1350"/>
        <v>3.7977708431923163E-2</v>
      </c>
      <c r="P1152" s="18">
        <f t="shared" si="1351"/>
        <v>7.9690704382534172E-2</v>
      </c>
      <c r="Q1152" s="18">
        <f t="shared" si="1352"/>
        <v>0.16027684878394369</v>
      </c>
      <c r="R1152" s="18">
        <f t="shared" si="1353"/>
        <v>9.905685713763308E-3</v>
      </c>
      <c r="S1152" s="18">
        <f t="shared" si="1354"/>
        <v>2.1807825740160137E-2</v>
      </c>
      <c r="T1152" s="18">
        <f t="shared" si="1355"/>
        <v>8.3609683511687113E-2</v>
      </c>
      <c r="U1152" s="18">
        <f t="shared" si="1356"/>
        <v>2.0785642539144368E-2</v>
      </c>
      <c r="V1152" s="18">
        <f t="shared" si="1357"/>
        <v>2.6523727213613769E-3</v>
      </c>
      <c r="W1152" s="18">
        <f t="shared" si="1358"/>
        <v>0.1121058949506378</v>
      </c>
      <c r="X1152" s="18">
        <f t="shared" si="1359"/>
        <v>5.8480925147539192E-2</v>
      </c>
      <c r="Y1152" s="18">
        <f t="shared" si="1360"/>
        <v>1.5253518147364043E-2</v>
      </c>
      <c r="Z1152" s="18">
        <f t="shared" si="1361"/>
        <v>1.7224597184555242E-3</v>
      </c>
      <c r="AA1152" s="18">
        <f t="shared" si="1362"/>
        <v>3.6143315092408614E-3</v>
      </c>
      <c r="AB1152" s="18">
        <f t="shared" si="1363"/>
        <v>3.7920748214666121E-3</v>
      </c>
      <c r="AC1152" s="18">
        <f t="shared" si="1364"/>
        <v>1.8145931371037216E-4</v>
      </c>
      <c r="AD1152" s="18">
        <f t="shared" si="1365"/>
        <v>5.8809483924398442E-2</v>
      </c>
      <c r="AE1152" s="18">
        <f t="shared" si="1366"/>
        <v>3.0678431574561797E-2</v>
      </c>
      <c r="AF1152" s="18">
        <f t="shared" si="1367"/>
        <v>8.0018230145070708E-3</v>
      </c>
      <c r="AG1152" s="18">
        <f t="shared" si="1368"/>
        <v>1.3914047159348545E-3</v>
      </c>
      <c r="AH1152" s="18">
        <f t="shared" si="1369"/>
        <v>2.246336776246302E-4</v>
      </c>
      <c r="AI1152" s="18">
        <f t="shared" si="1370"/>
        <v>4.7136114149790427E-4</v>
      </c>
      <c r="AJ1152" s="18">
        <f t="shared" si="1371"/>
        <v>4.9454144201271379E-4</v>
      </c>
      <c r="AK1152" s="18">
        <f t="shared" si="1372"/>
        <v>3.4590779247070045E-4</v>
      </c>
      <c r="AL1152" s="18">
        <f t="shared" si="1373"/>
        <v>7.9451838163290837E-6</v>
      </c>
      <c r="AM1152" s="18">
        <f t="shared" si="1374"/>
        <v>2.4680631832800178E-2</v>
      </c>
      <c r="AN1152" s="18">
        <f t="shared" si="1375"/>
        <v>1.2874846442673607E-2</v>
      </c>
      <c r="AO1152" s="18">
        <f t="shared" si="1376"/>
        <v>3.3581326451726109E-3</v>
      </c>
      <c r="AP1152" s="18">
        <f t="shared" si="1377"/>
        <v>5.8393213530926814E-4</v>
      </c>
      <c r="AQ1152" s="18">
        <f t="shared" si="1378"/>
        <v>7.6153202093655261E-5</v>
      </c>
      <c r="AR1152" s="18">
        <f t="shared" si="1379"/>
        <v>2.3436386271331778E-5</v>
      </c>
      <c r="AS1152" s="18">
        <f t="shared" si="1380"/>
        <v>4.9177852146910225E-5</v>
      </c>
      <c r="AT1152" s="18">
        <f t="shared" si="1381"/>
        <v>5.1596289500094794E-5</v>
      </c>
      <c r="AU1152" s="18">
        <f t="shared" si="1382"/>
        <v>3.6089106158666763E-5</v>
      </c>
      <c r="AV1152" s="18">
        <f t="shared" si="1383"/>
        <v>1.8931936714108957E-5</v>
      </c>
      <c r="AW1152" s="18">
        <f t="shared" si="1384"/>
        <v>2.415828734111848E-7</v>
      </c>
      <c r="AX1152" s="18">
        <f t="shared" si="1385"/>
        <v>8.6314534524353677E-3</v>
      </c>
      <c r="AY1152" s="18">
        <f t="shared" si="1386"/>
        <v>4.5026658365164736E-3</v>
      </c>
      <c r="AZ1152" s="18">
        <f t="shared" si="1387"/>
        <v>1.1744255904903406E-3</v>
      </c>
      <c r="BA1152" s="18">
        <f t="shared" si="1388"/>
        <v>2.0421612702008763E-4</v>
      </c>
      <c r="BB1152" s="18">
        <f t="shared" si="1389"/>
        <v>2.6632738723152557E-5</v>
      </c>
      <c r="BC1152" s="18">
        <f t="shared" si="1390"/>
        <v>2.778635682679223E-6</v>
      </c>
      <c r="BD1152" s="18">
        <f t="shared" si="1391"/>
        <v>2.0376293204237234E-6</v>
      </c>
      <c r="BE1152" s="18">
        <f t="shared" si="1392"/>
        <v>4.2756691364394715E-6</v>
      </c>
      <c r="BF1152" s="18">
        <f t="shared" si="1393"/>
        <v>4.4859352928086719E-6</v>
      </c>
      <c r="BG1152" s="18">
        <f t="shared" si="1394"/>
        <v>3.1376945236107452E-6</v>
      </c>
      <c r="BH1152" s="18">
        <f t="shared" si="1395"/>
        <v>1.6459990415955313E-6</v>
      </c>
      <c r="BI1152" s="18">
        <f t="shared" si="1396"/>
        <v>6.907779771539085E-7</v>
      </c>
      <c r="BJ1152" s="19">
        <f t="shared" si="1397"/>
        <v>0.73748818481257383</v>
      </c>
      <c r="BK1152" s="19">
        <f t="shared" si="1398"/>
        <v>0.18164491639623351</v>
      </c>
      <c r="BL1152" s="19">
        <f t="shared" si="1399"/>
        <v>7.7807392345227405E-2</v>
      </c>
      <c r="BM1152" s="19">
        <f t="shared" si="1400"/>
        <v>0.48074333608546582</v>
      </c>
      <c r="BN1152" s="19">
        <f t="shared" si="1401"/>
        <v>0.51341719293338139</v>
      </c>
    </row>
    <row r="1153" spans="1:66" x14ac:dyDescent="0.25">
      <c r="A1153" t="s">
        <v>10</v>
      </c>
      <c r="B1153" t="s">
        <v>225</v>
      </c>
      <c r="C1153" t="s">
        <v>222</v>
      </c>
      <c r="D1153" s="7" t="s">
        <v>561</v>
      </c>
      <c r="E1153">
        <f>VLOOKUP(A1153,home!$A$2:$E$405,3,FALSE)</f>
        <v>1.5653594771241801</v>
      </c>
      <c r="F1153">
        <f>VLOOKUP(B1153,home!$B$2:$E$405,3,FALSE)</f>
        <v>0.98</v>
      </c>
      <c r="G1153">
        <f>VLOOKUP(C1153,away!$B$2:$E$405,4,FALSE)</f>
        <v>0.94</v>
      </c>
      <c r="H1153">
        <f>VLOOKUP(A1153,away!$A$2:$E$405,3,FALSE)</f>
        <v>1.3758169934640501</v>
      </c>
      <c r="I1153">
        <f>VLOOKUP(C1153,away!$B$2:$E$405,3,FALSE)</f>
        <v>0.64</v>
      </c>
      <c r="J1153">
        <f>VLOOKUP(B1153,home!$B$2:$E$405,4,FALSE)</f>
        <v>0.98</v>
      </c>
      <c r="K1153" s="3">
        <f t="shared" ref="K1153:K1216" si="1402">E1153*F1153*G1153</f>
        <v>1.4420091503267947</v>
      </c>
      <c r="L1153" s="3">
        <f t="shared" ref="L1153:L1216" si="1403">H1153*I1153*J1153</f>
        <v>0.86291241830065224</v>
      </c>
      <c r="M1153" s="5">
        <f t="shared" ref="M1153:M1216" si="1404">_xlfn.POISSON.DIST(0,K1153,FALSE) * _xlfn.POISSON.DIST(0,L1153,FALSE)</f>
        <v>9.9766625180118321E-2</v>
      </c>
      <c r="N1153" s="5">
        <f t="shared" ref="N1153:N1216" si="1405">_xlfn.POISSON.DIST(1,K1153,FALSE) * _xlfn.POISSON.DIST(0,L1153,FALSE)</f>
        <v>0.14386438640695423</v>
      </c>
      <c r="O1153" s="5">
        <f t="shared" ref="O1153:O1216" si="1406">_xlfn.POISSON.DIST(0,K1153,FALSE) * _xlfn.POISSON.DIST(1,L1153,FALSE)</f>
        <v>8.6089859799870633E-2</v>
      </c>
      <c r="P1153" s="5">
        <f t="shared" ref="P1153:P1216" si="1407">_xlfn.POISSON.DIST(1,K1153,FALSE) * _xlfn.POISSON.DIST(1,L1153,FALSE)</f>
        <v>0.12414236558176434</v>
      </c>
      <c r="Q1153" s="5">
        <f t="shared" ref="Q1153:Q1216" si="1408">_xlfn.POISSON.DIST(2,K1153,FALSE) * _xlfn.POISSON.DIST(0,L1153,FALSE)</f>
        <v>0.10372688080248887</v>
      </c>
      <c r="R1153" s="5">
        <f t="shared" ref="R1153:R1216" si="1409">_xlfn.POISSON.DIST(0,K1153,FALSE) * _xlfn.POISSON.DIST(2,L1153,FALSE)</f>
        <v>3.7144004555535237E-2</v>
      </c>
      <c r="S1153" s="5">
        <f t="shared" ref="S1153:S1216" si="1410">_xlfn.POISSON.DIST(2,K1153,FALSE) * _xlfn.POISSON.DIST(2,L1153,FALSE)</f>
        <v>3.8618443052505967E-2</v>
      </c>
      <c r="T1153" s="5">
        <f t="shared" ref="T1153:T1216" si="1411">_xlfn.POISSON.DIST(2,K1153,FALSE) * _xlfn.POISSON.DIST(1,L1153,FALSE)</f>
        <v>8.9507213556059159E-2</v>
      </c>
      <c r="U1153" s="5">
        <f t="shared" ref="U1153:U1216" si="1412">_xlfn.POISSON.DIST(1,K1153,FALSE) * _xlfn.POISSON.DIST(2,L1153,FALSE)</f>
        <v>5.3561994448861956E-2</v>
      </c>
      <c r="V1153" s="5">
        <f t="shared" ref="V1153:V1216" si="1413">_xlfn.POISSON.DIST(3,K1153,FALSE) * _xlfn.POISSON.DIST(3,L1153,FALSE)</f>
        <v>5.3393327421952545E-3</v>
      </c>
      <c r="W1153" s="5">
        <f t="shared" ref="W1153:W1216" si="1414">_xlfn.POISSON.DIST(3,K1153,FALSE) * _xlfn.POISSON.DIST(0,L1153,FALSE)</f>
        <v>4.9858370417348578E-2</v>
      </c>
      <c r="X1153" s="5">
        <f t="shared" ref="X1153:X1216" si="1415">_xlfn.POISSON.DIST(3,K1153,FALSE) * _xlfn.POISSON.DIST(1,L1153,FALSE)</f>
        <v>4.3023406989363952E-2</v>
      </c>
      <c r="Y1153" s="5">
        <f t="shared" ref="Y1153:Y1216" si="1416">_xlfn.POISSON.DIST(3,K1153,FALSE) * _xlfn.POISSON.DIST(2,L1153,FALSE)</f>
        <v>1.8562716084362618E-2</v>
      </c>
      <c r="Z1153" s="5">
        <f t="shared" ref="Z1153:Z1216" si="1417">_xlfn.POISSON.DIST(0,K1153,FALSE) * _xlfn.POISSON.DIST(3,L1153,FALSE)</f>
        <v>1.0684007598795788E-2</v>
      </c>
      <c r="AA1153" s="5">
        <f t="shared" ref="AA1153:AA1216" si="1418">_xlfn.POISSON.DIST(1,K1153,FALSE) * _xlfn.POISSON.DIST(3,L1153,FALSE)</f>
        <v>1.5406436719624533E-2</v>
      </c>
      <c r="AB1153" s="5">
        <f t="shared" ref="AB1153:AB1216" si="1419">_xlfn.POISSON.DIST(2,K1153,FALSE) * _xlfn.POISSON.DIST(3,L1153,FALSE)</f>
        <v>1.1108111361814652E-2</v>
      </c>
      <c r="AC1153" s="5">
        <f t="shared" ref="AC1153:AC1216" si="1420">_xlfn.POISSON.DIST(4,K1153,FALSE) * _xlfn.POISSON.DIST(4,L1153,FALSE)</f>
        <v>4.1524244458480177E-4</v>
      </c>
      <c r="AD1153" s="5">
        <f t="shared" ref="AD1153:AD1216" si="1421">_xlfn.POISSON.DIST(4,K1153,FALSE) * _xlfn.POISSON.DIST(0,L1153,FALSE)</f>
        <v>1.7974056590549858E-2</v>
      </c>
      <c r="AE1153" s="5">
        <f t="shared" ref="AE1153:AE1216" si="1422">_xlfn.POISSON.DIST(4,K1153,FALSE) * _xlfn.POISSON.DIST(1,L1153,FALSE)</f>
        <v>1.5510036639224151E-2</v>
      </c>
      <c r="AF1153" s="5">
        <f t="shared" ref="AF1153:AF1216" si="1423">_xlfn.POISSON.DIST(4,K1153,FALSE) * _xlfn.POISSON.DIST(2,L1153,FALSE)</f>
        <v>6.6919016121423161E-3</v>
      </c>
      <c r="AG1153" s="5">
        <f t="shared" ref="AG1153:AG1216" si="1424">_xlfn.POISSON.DIST(4,K1153,FALSE) * _xlfn.POISSON.DIST(3,L1153,FALSE)</f>
        <v>1.9248416677212538E-3</v>
      </c>
      <c r="AH1153" s="5">
        <f t="shared" ref="AH1153:AH1216" si="1425">_xlfn.POISSON.DIST(0,K1153,FALSE) * _xlfn.POISSON.DIST(4,L1153,FALSE)</f>
        <v>2.304840708554854E-3</v>
      </c>
      <c r="AI1153" s="5">
        <f t="shared" ref="AI1153:AI1216" si="1426">_xlfn.POISSON.DIST(1,K1153,FALSE) * _xlfn.POISSON.DIST(4,L1153,FALSE)</f>
        <v>3.3236013917817926E-3</v>
      </c>
      <c r="AJ1153" s="5">
        <f t="shared" ref="AJ1153:AJ1216" si="1427">_xlfn.POISSON.DIST(2,K1153,FALSE) * _xlfn.POISSON.DIST(4,L1153,FALSE)</f>
        <v>2.3963318094941074E-3</v>
      </c>
      <c r="AK1153" s="5">
        <f t="shared" ref="AK1153:AK1216" si="1428">_xlfn.POISSON.DIST(3,K1153,FALSE) * _xlfn.POISSON.DIST(4,L1153,FALSE)</f>
        <v>1.1518441321698898E-3</v>
      </c>
      <c r="AL1153" s="5">
        <f t="shared" ref="AL1153:AL1216" si="1429">_xlfn.POISSON.DIST(5,K1153,FALSE) * _xlfn.POISSON.DIST(5,L1153,FALSE)</f>
        <v>2.0667905431358545E-5</v>
      </c>
      <c r="AM1153" s="5">
        <f t="shared" ref="AM1153:AM1216" si="1430">_xlfn.POISSON.DIST(5,K1153,FALSE) * _xlfn.POISSON.DIST(0,L1153,FALSE)</f>
        <v>5.1837508144129034E-3</v>
      </c>
      <c r="AN1153" s="5">
        <f t="shared" ref="AN1153:AN1216" si="1431">_xlfn.POISSON.DIST(5,K1153,FALSE) * _xlfn.POISSON.DIST(1,L1153,FALSE)</f>
        <v>4.473122951133013E-3</v>
      </c>
      <c r="AO1153" s="5">
        <f t="shared" ref="AO1153:AO1216" si="1432">_xlfn.POISSON.DIST(5,K1153,FALSE) * _xlfn.POISSON.DIST(2,L1153,FALSE)</f>
        <v>1.9299566715591694E-3</v>
      </c>
      <c r="AP1153" s="5">
        <f t="shared" ref="AP1153:AP1216" si="1433">_xlfn.POISSON.DIST(5,K1153,FALSE) * _xlfn.POISSON.DIST(3,L1153,FALSE)</f>
        <v>5.5512785955686697E-4</v>
      </c>
      <c r="AQ1153" s="5">
        <f t="shared" ref="AQ1153:AQ1216" si="1434">_xlfn.POISSON.DIST(5,K1153,FALSE) * _xlfn.POISSON.DIST(4,L1153,FALSE)</f>
        <v>1.197566809390702E-4</v>
      </c>
      <c r="AR1153" s="5">
        <f t="shared" ref="AR1153:AR1216" si="1435">_xlfn.POISSON.DIST(0,K1153,FALSE) * _xlfn.POISSON.DIST(5,L1153,FALSE)</f>
        <v>3.9777513392337169E-4</v>
      </c>
      <c r="AS1153" s="5">
        <f t="shared" ref="AS1153:AS1216" si="1436">_xlfn.POISSON.DIST(1,K1153,FALSE) * _xlfn.POISSON.DIST(5,L1153,FALSE)</f>
        <v>5.735953828899682E-4</v>
      </c>
      <c r="AT1153" s="5">
        <f t="shared" ref="AT1153:AT1216" si="1437">_xlfn.POISSON.DIST(2,K1153,FALSE) * _xlfn.POISSON.DIST(5,L1153,FALSE)</f>
        <v>4.1356489535626775E-4</v>
      </c>
      <c r="AU1153" s="5">
        <f t="shared" ref="AU1153:AU1216" si="1438">_xlfn.POISSON.DIST(3,K1153,FALSE) * _xlfn.POISSON.DIST(5,L1153,FALSE)</f>
        <v>1.987881211192272E-4</v>
      </c>
      <c r="AV1153" s="5">
        <f t="shared" ref="AV1153:AV1216" si="1439">_xlfn.POISSON.DIST(4,K1153,FALSE) * _xlfn.POISSON.DIST(5,L1153,FALSE)</f>
        <v>7.1663572407549197E-5</v>
      </c>
      <c r="AW1153" s="5">
        <f t="shared" ref="AW1153:AW1216" si="1440">_xlfn.POISSON.DIST(6,K1153,FALSE) * _xlfn.POISSON.DIST(6,L1153,FALSE)</f>
        <v>7.1437903408101559E-7</v>
      </c>
      <c r="AX1153" s="5">
        <f t="shared" ref="AX1153:AX1216" si="1441">_xlfn.POISSON.DIST(6,K1153,FALSE) * _xlfn.POISSON.DIST(0,L1153,FALSE)</f>
        <v>1.2458360178995631E-3</v>
      </c>
      <c r="AY1153" s="5">
        <f t="shared" ref="AY1153:AY1216" si="1442">_xlfn.POISSON.DIST(6,K1153,FALSE) * _xlfn.POISSON.DIST(1,L1153,FALSE)</f>
        <v>1.0750473710117664E-3</v>
      </c>
      <c r="AZ1153" s="5">
        <f t="shared" ref="AZ1153:AZ1216" si="1443">_xlfn.POISSON.DIST(6,K1153,FALSE) * _xlfn.POISSON.DIST(2,L1153,FALSE)</f>
        <v>4.6383586335376089E-4</v>
      </c>
      <c r="BA1153" s="5">
        <f t="shared" ref="BA1153:BA1216" si="1444">_xlfn.POISSON.DIST(6,K1153,FALSE) * _xlfn.POISSON.DIST(3,L1153,FALSE)</f>
        <v>1.3341657551372161E-4</v>
      </c>
      <c r="BB1153" s="5">
        <f t="shared" ref="BB1153:BB1216" si="1445">_xlfn.POISSON.DIST(6,K1153,FALSE) * _xlfn.POISSON.DIST(4,L1153,FALSE)</f>
        <v>2.8781704954484267E-5</v>
      </c>
      <c r="BC1153" s="5">
        <f t="shared" ref="BC1153:BC1216" si="1446">_xlfn.POISSON.DIST(6,K1153,FALSE) * _xlfn.POISSON.DIST(5,L1153,FALSE)</f>
        <v>4.9672181250179783E-6</v>
      </c>
      <c r="BD1153" s="5">
        <f t="shared" ref="BD1153:BD1216" si="1447">_xlfn.POISSON.DIST(0,K1153,FALSE) * _xlfn.POISSON.DIST(6,L1153,FALSE)</f>
        <v>5.7207517125613723E-5</v>
      </c>
      <c r="BE1153" s="5">
        <f t="shared" ref="BE1153:BE1216" si="1448">_xlfn.POISSON.DIST(1,K1153,FALSE) * _xlfn.POISSON.DIST(6,L1153,FALSE)</f>
        <v>8.2493763162611798E-5</v>
      </c>
      <c r="BF1153" s="5">
        <f t="shared" ref="BF1153:BF1216" si="1449">_xlfn.POISSON.DIST(2,K1153,FALSE) * _xlfn.POISSON.DIST(6,L1153,FALSE)</f>
        <v>5.9478380662688845E-5</v>
      </c>
      <c r="BG1153" s="5">
        <f t="shared" ref="BG1153:BG1216" si="1450">_xlfn.POISSON.DIST(3,K1153,FALSE) * _xlfn.POISSON.DIST(6,L1153,FALSE)</f>
        <v>2.8589456387405874E-5</v>
      </c>
      <c r="BH1153" s="5">
        <f t="shared" ref="BH1153:BH1216" si="1451">_xlfn.POISSON.DIST(4,K1153,FALSE) * _xlfn.POISSON.DIST(6,L1153,FALSE)</f>
        <v>1.0306564428377025E-5</v>
      </c>
      <c r="BI1153" s="5">
        <f t="shared" ref="BI1153:BI1216" si="1452">_xlfn.POISSON.DIST(5,K1153,FALSE) * _xlfn.POISSON.DIST(6,L1153,FALSE)</f>
        <v>2.9724320428304634E-6</v>
      </c>
      <c r="BJ1153" s="8">
        <f t="shared" ref="BJ1153:BJ1216" si="1453">SUM(N1153,Q1153,T1153,W1153,X1153,Y1153,AD1153,AE1153,AF1153,AG1153,AM1153,AN1153,AO1153,AP1153,AQ1153,AX1153,AY1153,AZ1153,BA1153,BB1153,BC1153)</f>
        <v>0.50585741049467425</v>
      </c>
      <c r="BK1153" s="8">
        <f t="shared" ref="BK1153:BK1216" si="1454">SUM(M1153,P1153,S1153,V1153,AC1153,AL1153,AY1153)</f>
        <v>0.26937772427761181</v>
      </c>
      <c r="BL1153" s="8">
        <f t="shared" ref="BL1153:BL1216" si="1455">SUM(O1153,R1153,U1153,AA1153,AB1153,AH1153,AI1153,AJ1153,AK1153,AR1153,AS1153,AT1153,AU1153,AV1153,BD1153,BE1153,BF1153,BG1153,BH1153,BI1153)</f>
        <v>0.21438346014721357</v>
      </c>
      <c r="BM1153" s="8">
        <f t="shared" ref="BM1153:BM1216" si="1456">SUM(S1153:BI1153)</f>
        <v>0.40449414719958615</v>
      </c>
      <c r="BN1153" s="8">
        <f t="shared" ref="BN1153:BN1216" si="1457">SUM(M1153:R1153)</f>
        <v>0.59473412232673162</v>
      </c>
    </row>
    <row r="1154" spans="1:66" x14ac:dyDescent="0.25">
      <c r="A1154" t="s">
        <v>13</v>
      </c>
      <c r="B1154" t="s">
        <v>49</v>
      </c>
      <c r="C1154" t="s">
        <v>50</v>
      </c>
      <c r="D1154" s="7" t="s">
        <v>561</v>
      </c>
      <c r="E1154">
        <f>VLOOKUP(A1154,home!$A$2:$E$405,3,FALSE)</f>
        <v>1.76143790849673</v>
      </c>
      <c r="F1154">
        <f>VLOOKUP(B1154,home!$B$2:$E$405,3,FALSE)</f>
        <v>1.1000000000000001</v>
      </c>
      <c r="G1154">
        <f>VLOOKUP(C1154,away!$B$2:$E$405,4,FALSE)</f>
        <v>1</v>
      </c>
      <c r="H1154">
        <f>VLOOKUP(A1154,away!$A$2:$E$405,3,FALSE)</f>
        <v>1.3562091503267999</v>
      </c>
      <c r="I1154">
        <f>VLOOKUP(C1154,away!$B$2:$E$405,3,FALSE)</f>
        <v>0.47</v>
      </c>
      <c r="J1154">
        <f>VLOOKUP(B1154,home!$B$2:$E$405,4,FALSE)</f>
        <v>0.73</v>
      </c>
      <c r="K1154" s="3">
        <f t="shared" si="1402"/>
        <v>1.9375816993464032</v>
      </c>
      <c r="L1154" s="3">
        <f t="shared" si="1403"/>
        <v>0.46531535947712505</v>
      </c>
      <c r="M1154" s="5">
        <f t="shared" si="1404"/>
        <v>9.045551837063176E-2</v>
      </c>
      <c r="N1154" s="5">
        <f t="shared" si="1405"/>
        <v>0.17526495699982847</v>
      </c>
      <c r="O1154" s="5">
        <f t="shared" si="1406"/>
        <v>4.2090342047320199E-2</v>
      </c>
      <c r="P1154" s="5">
        <f t="shared" si="1407"/>
        <v>8.1553476470118041E-2</v>
      </c>
      <c r="Q1154" s="5">
        <f t="shared" si="1408"/>
        <v>0.16979508660980097</v>
      </c>
      <c r="R1154" s="5">
        <f t="shared" si="1409"/>
        <v>9.7926413201319725E-3</v>
      </c>
      <c r="S1154" s="5">
        <f t="shared" si="1410"/>
        <v>1.8381878862023828E-2</v>
      </c>
      <c r="T1154" s="5">
        <f t="shared" si="1411"/>
        <v>7.9008261763289109E-2</v>
      </c>
      <c r="U1154" s="5">
        <f t="shared" si="1412"/>
        <v>1.897404261015111E-2</v>
      </c>
      <c r="V1154" s="5">
        <f t="shared" si="1413"/>
        <v>1.8414282539134564E-3</v>
      </c>
      <c r="W1154" s="5">
        <f t="shared" si="1414"/>
        <v>0.10966395081802933</v>
      </c>
      <c r="X1154" s="5">
        <f t="shared" si="1415"/>
        <v>5.1028320696573072E-2</v>
      </c>
      <c r="Y1154" s="5">
        <f t="shared" si="1416"/>
        <v>1.1872130694219956E-2</v>
      </c>
      <c r="Z1154" s="5">
        <f t="shared" si="1417"/>
        <v>1.5188888053692523E-3</v>
      </c>
      <c r="AA1154" s="5">
        <f t="shared" si="1418"/>
        <v>2.942971152625584E-3</v>
      </c>
      <c r="AB1154" s="5">
        <f t="shared" si="1419"/>
        <v>2.8511235235158614E-3</v>
      </c>
      <c r="AC1154" s="5">
        <f t="shared" si="1420"/>
        <v>1.0376293127414306E-4</v>
      </c>
      <c r="AD1154" s="5">
        <f t="shared" si="1421"/>
        <v>5.3120716045759395E-2</v>
      </c>
      <c r="AE1154" s="5">
        <f t="shared" si="1422"/>
        <v>2.4717885082514816E-2</v>
      </c>
      <c r="AF1154" s="5">
        <f t="shared" si="1423"/>
        <v>5.7508057913423219E-3</v>
      </c>
      <c r="AG1154" s="5">
        <f t="shared" si="1424"/>
        <v>8.9197942136052838E-4</v>
      </c>
      <c r="AH1154" s="5">
        <f t="shared" si="1425"/>
        <v>1.7669057261904364E-4</v>
      </c>
      <c r="AI1154" s="5">
        <f t="shared" si="1426"/>
        <v>3.4235241995369566E-4</v>
      </c>
      <c r="AJ1154" s="5">
        <f t="shared" si="1427"/>
        <v>3.316678918146176E-4</v>
      </c>
      <c r="AK1154" s="5">
        <f t="shared" si="1428"/>
        <v>2.1421121248026866E-4</v>
      </c>
      <c r="AL1154" s="5">
        <f t="shared" si="1429"/>
        <v>3.742050425033544E-6</v>
      </c>
      <c r="AM1154" s="5">
        <f t="shared" si="1430"/>
        <v>2.0585145453288038E-2</v>
      </c>
      <c r="AN1154" s="5">
        <f t="shared" si="1431"/>
        <v>9.5785843564856286E-3</v>
      </c>
      <c r="AO1154" s="5">
        <f t="shared" si="1432"/>
        <v>2.2285312115600379E-3</v>
      </c>
      <c r="AP1154" s="5">
        <f t="shared" si="1433"/>
        <v>3.4565660060435066E-4</v>
      </c>
      <c r="AQ1154" s="5">
        <f t="shared" si="1434"/>
        <v>4.0209831341463613E-5</v>
      </c>
      <c r="AR1154" s="5">
        <f t="shared" si="1435"/>
        <v>1.6443367462889881E-5</v>
      </c>
      <c r="AS1154" s="5">
        <f t="shared" si="1436"/>
        <v>3.1860367871723531E-5</v>
      </c>
      <c r="AT1154" s="5">
        <f t="shared" si="1437"/>
        <v>3.0866032861347817E-5</v>
      </c>
      <c r="AU1154" s="5">
        <f t="shared" si="1438"/>
        <v>1.9935153467857415E-5</v>
      </c>
      <c r="AV1154" s="5">
        <f t="shared" si="1439"/>
        <v>9.6564971332456246E-6</v>
      </c>
      <c r="AW1154" s="5">
        <f t="shared" si="1440"/>
        <v>9.3716173302359696E-8</v>
      </c>
      <c r="AX1154" s="5">
        <f t="shared" si="1441"/>
        <v>6.6475668514457999E-3</v>
      </c>
      <c r="AY1154" s="5">
        <f t="shared" si="1442"/>
        <v>3.0932149591287226E-3</v>
      </c>
      <c r="AZ1154" s="5">
        <f t="shared" si="1443"/>
        <v>7.196602153235009E-4</v>
      </c>
      <c r="BA1154" s="5">
        <f t="shared" si="1444"/>
        <v>1.1162298393154667E-4</v>
      </c>
      <c r="BB1154" s="5">
        <f t="shared" si="1445"/>
        <v>1.2984972223504248E-5</v>
      </c>
      <c r="BC1154" s="5">
        <f t="shared" si="1446"/>
        <v>1.2084214035960731E-6</v>
      </c>
      <c r="BD1154" s="5">
        <f t="shared" si="1447"/>
        <v>1.2752252403348431E-6</v>
      </c>
      <c r="BE1154" s="5">
        <f t="shared" si="1448"/>
        <v>2.4708530882174105E-6</v>
      </c>
      <c r="BF1154" s="5">
        <f t="shared" si="1449"/>
        <v>2.3937398627517998E-6</v>
      </c>
      <c r="BG1154" s="5">
        <f t="shared" si="1450"/>
        <v>1.5460221836879532E-6</v>
      </c>
      <c r="BH1154" s="5">
        <f t="shared" si="1451"/>
        <v>7.4888607247433509E-7</v>
      </c>
      <c r="BI1154" s="5">
        <f t="shared" si="1452"/>
        <v>2.9020558978433503E-7</v>
      </c>
      <c r="BJ1154" s="8">
        <f t="shared" si="1453"/>
        <v>0.72447847977945434</v>
      </c>
      <c r="BK1154" s="8">
        <f t="shared" si="1454"/>
        <v>0.19543302189751499</v>
      </c>
      <c r="BL1154" s="8">
        <f t="shared" si="1455"/>
        <v>7.7833529101446683E-2</v>
      </c>
      <c r="BM1154" s="8">
        <f t="shared" si="1456"/>
        <v>0.42721877652299828</v>
      </c>
      <c r="BN1154" s="8">
        <f t="shared" si="1457"/>
        <v>0.56895202181783155</v>
      </c>
    </row>
    <row r="1155" spans="1:66" x14ac:dyDescent="0.25">
      <c r="A1155" t="s">
        <v>16</v>
      </c>
      <c r="B1155" t="s">
        <v>233</v>
      </c>
      <c r="C1155" t="s">
        <v>287</v>
      </c>
      <c r="D1155" s="7" t="s">
        <v>561</v>
      </c>
      <c r="E1155">
        <f>VLOOKUP(A1155,home!$A$2:$E$405,3,FALSE)</f>
        <v>1.5457516339869299</v>
      </c>
      <c r="F1155">
        <f>VLOOKUP(B1155,home!$B$2:$E$405,3,FALSE)</f>
        <v>0.88</v>
      </c>
      <c r="G1155">
        <f>VLOOKUP(C1155,away!$B$2:$E$405,4,FALSE)</f>
        <v>0.68</v>
      </c>
      <c r="H1155">
        <f>VLOOKUP(A1155,away!$A$2:$E$405,3,FALSE)</f>
        <v>1.36928104575163</v>
      </c>
      <c r="I1155">
        <f>VLOOKUP(C1155,away!$B$2:$E$405,3,FALSE)</f>
        <v>1.18</v>
      </c>
      <c r="J1155">
        <f>VLOOKUP(B1155,home!$B$2:$E$405,4,FALSE)</f>
        <v>0.99</v>
      </c>
      <c r="K1155" s="3">
        <f t="shared" si="1402"/>
        <v>0.9249777777777789</v>
      </c>
      <c r="L1155" s="3">
        <f t="shared" si="1403"/>
        <v>1.5995941176470541</v>
      </c>
      <c r="M1155" s="5">
        <f t="shared" si="1404"/>
        <v>8.0092593454036395E-2</v>
      </c>
      <c r="N1155" s="5">
        <f t="shared" si="1405"/>
        <v>7.4083869109573652E-2</v>
      </c>
      <c r="O1155" s="5">
        <f t="shared" si="1406"/>
        <v>0.12811564135617354</v>
      </c>
      <c r="P1155" s="5">
        <f t="shared" si="1407"/>
        <v>0.1185041212402083</v>
      </c>
      <c r="Q1155" s="5">
        <f t="shared" si="1408"/>
        <v>3.4262966309076638E-2</v>
      </c>
      <c r="R1155" s="5">
        <f t="shared" si="1409"/>
        <v>0.10246651314595745</v>
      </c>
      <c r="S1155" s="5">
        <f t="shared" si="1410"/>
        <v>4.3834348924451844E-2</v>
      </c>
      <c r="T1155" s="5">
        <f t="shared" si="1411"/>
        <v>5.4806839361138185E-2</v>
      </c>
      <c r="U1155" s="5">
        <f t="shared" si="1412"/>
        <v>9.4779247626385274E-2</v>
      </c>
      <c r="V1155" s="5">
        <f t="shared" si="1413"/>
        <v>7.2063134477109792E-3</v>
      </c>
      <c r="W1155" s="5">
        <f t="shared" si="1414"/>
        <v>1.0564160812214871E-2</v>
      </c>
      <c r="X1155" s="5">
        <f t="shared" si="1415"/>
        <v>1.6898369493096432E-2</v>
      </c>
      <c r="Y1155" s="5">
        <f t="shared" si="1416"/>
        <v>1.3515266219491746E-2</v>
      </c>
      <c r="Z1155" s="5">
        <f t="shared" si="1417"/>
        <v>5.4634943894692693E-2</v>
      </c>
      <c r="AA1155" s="5">
        <f t="shared" si="1418"/>
        <v>5.0536108992726474E-2</v>
      </c>
      <c r="AB1155" s="5">
        <f t="shared" si="1419"/>
        <v>2.3372388896813884E-2</v>
      </c>
      <c r="AC1155" s="5">
        <f t="shared" si="1420"/>
        <v>6.6639888727083635E-4</v>
      </c>
      <c r="AD1155" s="5">
        <f t="shared" si="1421"/>
        <v>2.4429034980424018E-3</v>
      </c>
      <c r="AE1155" s="5">
        <f t="shared" si="1422"/>
        <v>3.9076540654480376E-3</v>
      </c>
      <c r="AF1155" s="5">
        <f t="shared" si="1423"/>
        <v>3.1253302284451391E-3</v>
      </c>
      <c r="AG1155" s="5">
        <f t="shared" si="1424"/>
        <v>1.6664199497084561E-3</v>
      </c>
      <c r="AH1155" s="5">
        <f t="shared" si="1425"/>
        <v>2.184843371798181E-2</v>
      </c>
      <c r="AI1155" s="5">
        <f t="shared" si="1426"/>
        <v>2.0209315668383909E-2</v>
      </c>
      <c r="AJ1155" s="5">
        <f t="shared" si="1427"/>
        <v>9.3465839486756991E-3</v>
      </c>
      <c r="AK1155" s="5">
        <f t="shared" si="1428"/>
        <v>2.8817941502198349E-3</v>
      </c>
      <c r="AL1155" s="5">
        <f t="shared" si="1429"/>
        <v>3.9439858856263953E-5</v>
      </c>
      <c r="AM1155" s="5">
        <f t="shared" si="1430"/>
        <v>4.5192628978896481E-4</v>
      </c>
      <c r="AN1155" s="5">
        <f t="shared" si="1431"/>
        <v>7.2289863475648601E-4</v>
      </c>
      <c r="AO1155" s="5">
        <f t="shared" si="1432"/>
        <v>5.7817220190578078E-4</v>
      </c>
      <c r="AP1155" s="5">
        <f t="shared" si="1433"/>
        <v>3.0828028438517727E-4</v>
      </c>
      <c r="AQ1155" s="5">
        <f t="shared" si="1434"/>
        <v>1.2328083237227261E-4</v>
      </c>
      <c r="AR1155" s="5">
        <f t="shared" si="1435"/>
        <v>6.9897252110170515E-3</v>
      </c>
      <c r="AS1155" s="5">
        <f t="shared" si="1436"/>
        <v>6.4653404929638685E-3</v>
      </c>
      <c r="AT1155" s="5">
        <f t="shared" si="1437"/>
        <v>2.9901481408792043E-3</v>
      </c>
      <c r="AU1155" s="5">
        <f t="shared" si="1438"/>
        <v>9.2194019419226773E-4</v>
      </c>
      <c r="AV1155" s="5">
        <f t="shared" si="1439"/>
        <v>2.1319354801699442E-4</v>
      </c>
      <c r="AW1155" s="5">
        <f t="shared" si="1440"/>
        <v>1.6209661613861403E-6</v>
      </c>
      <c r="AX1155" s="5">
        <f t="shared" si="1441"/>
        <v>6.967029587472552E-5</v>
      </c>
      <c r="AY1155" s="5">
        <f t="shared" si="1442"/>
        <v>1.1144419545594074E-4</v>
      </c>
      <c r="AZ1155" s="5">
        <f t="shared" si="1443"/>
        <v>8.9132739748615703E-5</v>
      </c>
      <c r="BA1155" s="5">
        <f t="shared" si="1444"/>
        <v>4.7525402063883817E-5</v>
      </c>
      <c r="BB1155" s="5">
        <f t="shared" si="1445"/>
        <v>1.9005338395049925E-5</v>
      </c>
      <c r="BC1155" s="5">
        <f t="shared" si="1446"/>
        <v>6.0801655001227118E-6</v>
      </c>
      <c r="BD1155" s="5">
        <f t="shared" si="1447"/>
        <v>1.8634538885853634E-3</v>
      </c>
      <c r="BE1155" s="5">
        <f t="shared" si="1448"/>
        <v>1.7236534368550501E-3</v>
      </c>
      <c r="BF1155" s="5">
        <f t="shared" si="1449"/>
        <v>7.9717056284060771E-4</v>
      </c>
      <c r="BG1155" s="5">
        <f t="shared" si="1450"/>
        <v>2.457883519087222E-4</v>
      </c>
      <c r="BH1155" s="5">
        <f t="shared" si="1451"/>
        <v>5.683719088804813E-5</v>
      </c>
      <c r="BI1155" s="5">
        <f t="shared" si="1452"/>
        <v>1.0514627704551639E-5</v>
      </c>
      <c r="BJ1155" s="8">
        <f t="shared" si="1453"/>
        <v>0.21780119542648263</v>
      </c>
      <c r="BK1155" s="8">
        <f t="shared" si="1454"/>
        <v>0.25045466000799055</v>
      </c>
      <c r="BL1155" s="8">
        <f t="shared" si="1455"/>
        <v>0.47583379314916974</v>
      </c>
      <c r="BM1155" s="8">
        <f t="shared" si="1456"/>
        <v>0.461089064634015</v>
      </c>
      <c r="BN1155" s="8">
        <f t="shared" si="1457"/>
        <v>0.53752570461502602</v>
      </c>
    </row>
    <row r="1156" spans="1:66" x14ac:dyDescent="0.25">
      <c r="A1156" t="s">
        <v>16</v>
      </c>
      <c r="B1156" t="s">
        <v>56</v>
      </c>
      <c r="C1156" t="s">
        <v>48</v>
      </c>
      <c r="D1156" s="7" t="s">
        <v>561</v>
      </c>
      <c r="E1156">
        <f>VLOOKUP(A1156,home!$A$2:$E$405,3,FALSE)</f>
        <v>1.5457516339869299</v>
      </c>
      <c r="F1156">
        <f>VLOOKUP(B1156,home!$B$2:$E$405,3,FALSE)</f>
        <v>0.99</v>
      </c>
      <c r="G1156">
        <f>VLOOKUP(C1156,away!$B$2:$E$405,4,FALSE)</f>
        <v>1</v>
      </c>
      <c r="H1156">
        <f>VLOOKUP(A1156,away!$A$2:$E$405,3,FALSE)</f>
        <v>1.36928104575163</v>
      </c>
      <c r="I1156">
        <f>VLOOKUP(C1156,away!$B$2:$E$405,3,FALSE)</f>
        <v>0.4</v>
      </c>
      <c r="J1156">
        <f>VLOOKUP(B1156,home!$B$2:$E$405,4,FALSE)</f>
        <v>0.99</v>
      </c>
      <c r="K1156" s="3">
        <f t="shared" si="1402"/>
        <v>1.5302941176470606</v>
      </c>
      <c r="L1156" s="3">
        <f t="shared" si="1403"/>
        <v>0.54223529411764548</v>
      </c>
      <c r="M1156" s="5">
        <f t="shared" si="1404"/>
        <v>0.12586700922763952</v>
      </c>
      <c r="N1156" s="5">
        <f t="shared" si="1405"/>
        <v>0.19261354382688506</v>
      </c>
      <c r="O1156" s="5">
        <f t="shared" si="1406"/>
        <v>6.82495347682575E-2</v>
      </c>
      <c r="P1156" s="5">
        <f t="shared" si="1407"/>
        <v>0.104441861588013</v>
      </c>
      <c r="Q1156" s="5">
        <f t="shared" si="1408"/>
        <v>0.14737768654871827</v>
      </c>
      <c r="R1156" s="5">
        <f t="shared" si="1409"/>
        <v>1.8503653279229287E-2</v>
      </c>
      <c r="S1156" s="5">
        <f t="shared" si="1410"/>
        <v>2.1665928424980652E-2</v>
      </c>
      <c r="T1156" s="5">
        <f t="shared" si="1411"/>
        <v>7.9913383212122407E-2</v>
      </c>
      <c r="U1156" s="5">
        <f t="shared" si="1412"/>
        <v>2.8316031768185323E-2</v>
      </c>
      <c r="V1156" s="5">
        <f t="shared" si="1413"/>
        <v>1.9975492047987608E-3</v>
      </c>
      <c r="W1156" s="5">
        <f t="shared" si="1414"/>
        <v>7.5177068932645308E-2</v>
      </c>
      <c r="X1156" s="5">
        <f t="shared" si="1415"/>
        <v>4.0763660083595436E-2</v>
      </c>
      <c r="Y1156" s="5">
        <f t="shared" si="1416"/>
        <v>1.1051747607370047E-2</v>
      </c>
      <c r="Z1156" s="5">
        <f t="shared" si="1417"/>
        <v>3.3444446260379431E-3</v>
      </c>
      <c r="AA1156" s="5">
        <f t="shared" si="1418"/>
        <v>5.1179839380221873E-3</v>
      </c>
      <c r="AB1156" s="5">
        <f t="shared" si="1419"/>
        <v>3.9160103572837461E-3</v>
      </c>
      <c r="AC1156" s="5">
        <f t="shared" si="1420"/>
        <v>1.0359533389797923E-4</v>
      </c>
      <c r="AD1156" s="5">
        <f t="shared" si="1421"/>
        <v>2.8760756592393678E-2</v>
      </c>
      <c r="AE1156" s="5">
        <f t="shared" si="1422"/>
        <v>1.5595097309922597E-2</v>
      </c>
      <c r="AF1156" s="5">
        <f t="shared" si="1423"/>
        <v>4.2281060883195901E-3</v>
      </c>
      <c r="AG1156" s="5">
        <f t="shared" si="1424"/>
        <v>7.6420944945352687E-4</v>
      </c>
      <c r="AH1156" s="5">
        <f t="shared" si="1425"/>
        <v>4.5336897886496554E-4</v>
      </c>
      <c r="AI1156" s="5">
        <f t="shared" si="1426"/>
        <v>6.937878814807113E-4</v>
      </c>
      <c r="AJ1156" s="5">
        <f t="shared" si="1427"/>
        <v>5.3084975696237441E-4</v>
      </c>
      <c r="AK1156" s="5">
        <f t="shared" si="1428"/>
        <v>2.7078542014463111E-4</v>
      </c>
      <c r="AL1156" s="5">
        <f t="shared" si="1429"/>
        <v>3.4384512957064202E-6</v>
      </c>
      <c r="AM1156" s="5">
        <f t="shared" si="1430"/>
        <v>8.8024833264837808E-3</v>
      </c>
      <c r="AN1156" s="5">
        <f t="shared" si="1431"/>
        <v>4.7730171355016031E-3</v>
      </c>
      <c r="AO1156" s="5">
        <f t="shared" si="1432"/>
        <v>1.2940491751486365E-3</v>
      </c>
      <c r="AP1156" s="5">
        <f t="shared" si="1433"/>
        <v>2.3389304502980583E-4</v>
      </c>
      <c r="AQ1156" s="5">
        <f t="shared" si="1434"/>
        <v>3.1706266015952109E-5</v>
      </c>
      <c r="AR1156" s="5">
        <f t="shared" si="1435"/>
        <v>4.9166532319732249E-5</v>
      </c>
      <c r="AS1156" s="5">
        <f t="shared" si="1436"/>
        <v>7.5239255193990345E-5</v>
      </c>
      <c r="AT1156" s="5">
        <f t="shared" si="1437"/>
        <v>5.7569094819754754E-5</v>
      </c>
      <c r="AU1156" s="5">
        <f t="shared" si="1438"/>
        <v>2.9365882386978861E-5</v>
      </c>
      <c r="AV1156" s="5">
        <f t="shared" si="1439"/>
        <v>1.1234609269077294E-5</v>
      </c>
      <c r="AW1156" s="5">
        <f t="shared" si="1440"/>
        <v>7.9254342541332456E-8</v>
      </c>
      <c r="AX1156" s="5">
        <f t="shared" si="1441"/>
        <v>2.2450647425340787E-3</v>
      </c>
      <c r="AY1156" s="5">
        <f t="shared" si="1442"/>
        <v>1.217353340981122E-3</v>
      </c>
      <c r="AZ1156" s="5">
        <f t="shared" si="1443"/>
        <v>3.3004597344599851E-4</v>
      </c>
      <c r="BA1156" s="5">
        <f t="shared" si="1444"/>
        <v>5.9654191827945213E-5</v>
      </c>
      <c r="BB1156" s="5">
        <f t="shared" si="1445"/>
        <v>8.0866520627940764E-6</v>
      </c>
      <c r="BC1156" s="5">
        <f t="shared" si="1446"/>
        <v>8.7697363193924221E-7</v>
      </c>
      <c r="BD1156" s="5">
        <f t="shared" si="1447"/>
        <v>4.4433048521891227E-6</v>
      </c>
      <c r="BE1156" s="5">
        <f t="shared" si="1448"/>
        <v>6.7995632782176562E-6</v>
      </c>
      <c r="BF1156" s="5">
        <f t="shared" si="1449"/>
        <v>5.2026658436127225E-6</v>
      </c>
      <c r="BG1156" s="5">
        <f t="shared" si="1450"/>
        <v>2.6538696455212776E-6</v>
      </c>
      <c r="BH1156" s="5">
        <f t="shared" si="1451"/>
        <v>1.0153002768858253E-6</v>
      </c>
      <c r="BI1156" s="5">
        <f t="shared" si="1452"/>
        <v>3.1074160827276165E-7</v>
      </c>
      <c r="BJ1156" s="8">
        <f t="shared" si="1453"/>
        <v>0.6152414904740896</v>
      </c>
      <c r="BK1156" s="8">
        <f t="shared" si="1454"/>
        <v>0.2552967355716067</v>
      </c>
      <c r="BL1156" s="8">
        <f t="shared" si="1455"/>
        <v>0.12629500696792495</v>
      </c>
      <c r="BM1156" s="8">
        <f t="shared" si="1456"/>
        <v>0.34190711431427795</v>
      </c>
      <c r="BN1156" s="8">
        <f t="shared" si="1457"/>
        <v>0.65705328923874273</v>
      </c>
    </row>
    <row r="1157" spans="1:66" x14ac:dyDescent="0.25">
      <c r="A1157" t="s">
        <v>19</v>
      </c>
      <c r="B1157" t="s">
        <v>246</v>
      </c>
      <c r="C1157" t="s">
        <v>146</v>
      </c>
      <c r="D1157" s="7" t="s">
        <v>561</v>
      </c>
      <c r="E1157">
        <f>VLOOKUP(A1157,home!$A$2:$E$405,3,FALSE)</f>
        <v>1.5815789473684201</v>
      </c>
      <c r="F1157">
        <f>VLOOKUP(B1157,home!$B$2:$E$405,3,FALSE)</f>
        <v>1.1599999999999999</v>
      </c>
      <c r="G1157">
        <f>VLOOKUP(C1157,away!$B$2:$E$405,4,FALSE)</f>
        <v>1.1299999999999999</v>
      </c>
      <c r="H1157">
        <f>VLOOKUP(A1157,away!$A$2:$E$405,3,FALSE)</f>
        <v>1.22631578947368</v>
      </c>
      <c r="I1157">
        <f>VLOOKUP(C1157,away!$B$2:$E$405,3,FALSE)</f>
        <v>0.6</v>
      </c>
      <c r="J1157">
        <f>VLOOKUP(B1157,home!$B$2:$E$405,4,FALSE)</f>
        <v>0.86</v>
      </c>
      <c r="K1157" s="3">
        <f t="shared" si="1402"/>
        <v>2.073133684210525</v>
      </c>
      <c r="L1157" s="3">
        <f t="shared" si="1403"/>
        <v>0.63277894736841889</v>
      </c>
      <c r="M1157" s="5">
        <f t="shared" si="1404"/>
        <v>6.6809323716913435E-2</v>
      </c>
      <c r="N1157" s="5">
        <f t="shared" si="1405"/>
        <v>0.13850465941685836</v>
      </c>
      <c r="O1157" s="5">
        <f t="shared" si="1406"/>
        <v>4.2275533535984421E-2</v>
      </c>
      <c r="P1157" s="5">
        <f t="shared" si="1407"/>
        <v>8.7642832591420985E-2</v>
      </c>
      <c r="Q1157" s="5">
        <f t="shared" si="1408"/>
        <v>0.14356933742859782</v>
      </c>
      <c r="R1157" s="5">
        <f t="shared" si="1409"/>
        <v>1.3375533805169256E-2</v>
      </c>
      <c r="S1157" s="5">
        <f t="shared" si="1410"/>
        <v>2.8743241501721938E-2</v>
      </c>
      <c r="T1157" s="5">
        <f t="shared" si="1411"/>
        <v>9.0847654212449475E-2</v>
      </c>
      <c r="U1157" s="5">
        <f t="shared" si="1412"/>
        <v>2.7729269675792961E-2</v>
      </c>
      <c r="V1157" s="5">
        <f t="shared" si="1413"/>
        <v>4.189600032049377E-3</v>
      </c>
      <c r="W1157" s="5">
        <f t="shared" si="1414"/>
        <v>9.9212809814337652E-2</v>
      </c>
      <c r="X1157" s="5">
        <f t="shared" si="1415"/>
        <v>6.2779777359779715E-2</v>
      </c>
      <c r="Y1157" s="5">
        <f t="shared" si="1416"/>
        <v>1.986286071687255E-2</v>
      </c>
      <c r="Z1157" s="5">
        <f t="shared" si="1417"/>
        <v>2.8212520672419015E-3</v>
      </c>
      <c r="AA1157" s="5">
        <f t="shared" si="1418"/>
        <v>5.8488326922477626E-3</v>
      </c>
      <c r="AB1157" s="5">
        <f t="shared" si="1419"/>
        <v>6.0627060338052869E-3</v>
      </c>
      <c r="AC1157" s="5">
        <f t="shared" si="1420"/>
        <v>3.4350408914272387E-4</v>
      </c>
      <c r="AD1157" s="5">
        <f t="shared" si="1421"/>
        <v>5.1420354482818995E-2</v>
      </c>
      <c r="AE1157" s="5">
        <f t="shared" si="1422"/>
        <v>3.2537717782949158E-2</v>
      </c>
      <c r="AF1157" s="5">
        <f t="shared" si="1423"/>
        <v>1.0294591404232627E-2</v>
      </c>
      <c r="AG1157" s="5">
        <f t="shared" si="1424"/>
        <v>2.1714002374527649E-3</v>
      </c>
      <c r="AH1157" s="5">
        <f t="shared" si="1425"/>
        <v>4.4630722834257657E-4</v>
      </c>
      <c r="AI1157" s="5">
        <f t="shared" si="1426"/>
        <v>9.2525454858363373E-4</v>
      </c>
      <c r="AJ1157" s="5">
        <f t="shared" si="1427"/>
        <v>9.5908818556886787E-4</v>
      </c>
      <c r="AK1157" s="5">
        <f t="shared" si="1428"/>
        <v>6.6277267454372475E-4</v>
      </c>
      <c r="AL1157" s="5">
        <f t="shared" si="1429"/>
        <v>1.8024832286444945E-5</v>
      </c>
      <c r="AM1157" s="5">
        <f t="shared" si="1430"/>
        <v>2.1320253786475559E-2</v>
      </c>
      <c r="AN1157" s="5">
        <f t="shared" si="1431"/>
        <v>1.349100774863355E-2</v>
      </c>
      <c r="AO1157" s="5">
        <f t="shared" si="1432"/>
        <v>4.2684128410597601E-3</v>
      </c>
      <c r="AP1157" s="5">
        <f t="shared" si="1433"/>
        <v>9.0032059483321244E-4</v>
      </c>
      <c r="AQ1157" s="5">
        <f t="shared" si="1434"/>
        <v>1.4242597957316724E-4</v>
      </c>
      <c r="AR1157" s="5">
        <f t="shared" si="1435"/>
        <v>5.6482763630706458E-5</v>
      </c>
      <c r="AS1157" s="5">
        <f t="shared" si="1436"/>
        <v>1.1709631986011872E-4</v>
      </c>
      <c r="AT1157" s="5">
        <f t="shared" si="1437"/>
        <v>1.2137816249955105E-4</v>
      </c>
      <c r="AU1157" s="5">
        <f t="shared" si="1438"/>
        <v>8.3877719068465995E-5</v>
      </c>
      <c r="AV1157" s="5">
        <f t="shared" si="1439"/>
        <v>4.3472431188896085E-5</v>
      </c>
      <c r="AW1157" s="5">
        <f t="shared" si="1440"/>
        <v>6.5682256053523249E-7</v>
      </c>
      <c r="AX1157" s="5">
        <f t="shared" si="1441"/>
        <v>7.3666227134432357E-3</v>
      </c>
      <c r="AY1157" s="5">
        <f t="shared" si="1442"/>
        <v>4.6614437662728962E-3</v>
      </c>
      <c r="AZ1157" s="5">
        <f t="shared" si="1443"/>
        <v>1.4748317398196205E-3</v>
      </c>
      <c r="BA1157" s="5">
        <f t="shared" si="1444"/>
        <v>3.1108082528953114E-4</v>
      </c>
      <c r="BB1157" s="5">
        <f t="shared" si="1445"/>
        <v>4.9211349293302134E-5</v>
      </c>
      <c r="BC1157" s="5">
        <f t="shared" si="1446"/>
        <v>6.2279811608790641E-6</v>
      </c>
      <c r="BD1157" s="5">
        <f t="shared" si="1447"/>
        <v>5.9568506191162699E-6</v>
      </c>
      <c r="BE1157" s="5">
        <f t="shared" si="1448"/>
        <v>1.2349347670300259E-5</v>
      </c>
      <c r="BF1157" s="5">
        <f t="shared" si="1449"/>
        <v>1.2800924316663125E-5</v>
      </c>
      <c r="BG1157" s="5">
        <f t="shared" si="1450"/>
        <v>8.8460091299679724E-6</v>
      </c>
      <c r="BH1157" s="5">
        <f t="shared" si="1451"/>
        <v>4.5847398745426109E-6</v>
      </c>
      <c r="BI1157" s="5">
        <f t="shared" si="1452"/>
        <v>1.9009557334514858E-6</v>
      </c>
      <c r="BJ1157" s="8">
        <f t="shared" si="1453"/>
        <v>0.70519300218220371</v>
      </c>
      <c r="BK1157" s="8">
        <f t="shared" si="1454"/>
        <v>0.19240797052980779</v>
      </c>
      <c r="BL1157" s="8">
        <f t="shared" si="1455"/>
        <v>9.8754044603630256E-2</v>
      </c>
      <c r="BM1157" s="8">
        <f t="shared" si="1456"/>
        <v>0.50233826194422715</v>
      </c>
      <c r="BN1157" s="8">
        <f t="shared" si="1457"/>
        <v>0.49217722049494433</v>
      </c>
    </row>
    <row r="1158" spans="1:66" x14ac:dyDescent="0.25">
      <c r="A1158" t="s">
        <v>25</v>
      </c>
      <c r="B1158" t="s">
        <v>530</v>
      </c>
      <c r="C1158" t="s">
        <v>262</v>
      </c>
      <c r="D1158" s="7" t="s">
        <v>561</v>
      </c>
      <c r="E1158">
        <f>VLOOKUP(A1158,home!$A$2:$E$405,3,FALSE)</f>
        <v>1.37894736842105</v>
      </c>
      <c r="F1158" t="e">
        <f>VLOOKUP(B1158,home!$B$2:$E$405,3,FALSE)</f>
        <v>#N/A</v>
      </c>
      <c r="G1158">
        <f>VLOOKUP(C1158,away!$B$2:$E$405,4,FALSE)</f>
        <v>1.23</v>
      </c>
      <c r="H1158">
        <f>VLOOKUP(A1158,away!$A$2:$E$405,3,FALSE)</f>
        <v>1.1000000000000001</v>
      </c>
      <c r="I1158">
        <f>VLOOKUP(C1158,away!$B$2:$E$405,3,FALSE)</f>
        <v>0.46</v>
      </c>
      <c r="J1158" t="e">
        <f>VLOOKUP(B1158,home!$B$2:$E$405,4,FALSE)</f>
        <v>#N/A</v>
      </c>
      <c r="K1158" s="3" t="e">
        <f t="shared" si="1402"/>
        <v>#N/A</v>
      </c>
      <c r="L1158" s="3" t="e">
        <f t="shared" si="1403"/>
        <v>#N/A</v>
      </c>
      <c r="M1158" s="5" t="e">
        <f t="shared" si="1404"/>
        <v>#N/A</v>
      </c>
      <c r="N1158" s="5" t="e">
        <f t="shared" si="1405"/>
        <v>#N/A</v>
      </c>
      <c r="O1158" s="5" t="e">
        <f t="shared" si="1406"/>
        <v>#N/A</v>
      </c>
      <c r="P1158" s="5" t="e">
        <f t="shared" si="1407"/>
        <v>#N/A</v>
      </c>
      <c r="Q1158" s="5" t="e">
        <f t="shared" si="1408"/>
        <v>#N/A</v>
      </c>
      <c r="R1158" s="5" t="e">
        <f t="shared" si="1409"/>
        <v>#N/A</v>
      </c>
      <c r="S1158" s="5" t="e">
        <f t="shared" si="1410"/>
        <v>#N/A</v>
      </c>
      <c r="T1158" s="5" t="e">
        <f t="shared" si="1411"/>
        <v>#N/A</v>
      </c>
      <c r="U1158" s="5" t="e">
        <f t="shared" si="1412"/>
        <v>#N/A</v>
      </c>
      <c r="V1158" s="5" t="e">
        <f t="shared" si="1413"/>
        <v>#N/A</v>
      </c>
      <c r="W1158" s="5" t="e">
        <f t="shared" si="1414"/>
        <v>#N/A</v>
      </c>
      <c r="X1158" s="5" t="e">
        <f t="shared" si="1415"/>
        <v>#N/A</v>
      </c>
      <c r="Y1158" s="5" t="e">
        <f t="shared" si="1416"/>
        <v>#N/A</v>
      </c>
      <c r="Z1158" s="5" t="e">
        <f t="shared" si="1417"/>
        <v>#N/A</v>
      </c>
      <c r="AA1158" s="5" t="e">
        <f t="shared" si="1418"/>
        <v>#N/A</v>
      </c>
      <c r="AB1158" s="5" t="e">
        <f t="shared" si="1419"/>
        <v>#N/A</v>
      </c>
      <c r="AC1158" s="5" t="e">
        <f t="shared" si="1420"/>
        <v>#N/A</v>
      </c>
      <c r="AD1158" s="5" t="e">
        <f t="shared" si="1421"/>
        <v>#N/A</v>
      </c>
      <c r="AE1158" s="5" t="e">
        <f t="shared" si="1422"/>
        <v>#N/A</v>
      </c>
      <c r="AF1158" s="5" t="e">
        <f t="shared" si="1423"/>
        <v>#N/A</v>
      </c>
      <c r="AG1158" s="5" t="e">
        <f t="shared" si="1424"/>
        <v>#N/A</v>
      </c>
      <c r="AH1158" s="5" t="e">
        <f t="shared" si="1425"/>
        <v>#N/A</v>
      </c>
      <c r="AI1158" s="5" t="e">
        <f t="shared" si="1426"/>
        <v>#N/A</v>
      </c>
      <c r="AJ1158" s="5" t="e">
        <f t="shared" si="1427"/>
        <v>#N/A</v>
      </c>
      <c r="AK1158" s="5" t="e">
        <f t="shared" si="1428"/>
        <v>#N/A</v>
      </c>
      <c r="AL1158" s="5" t="e">
        <f t="shared" si="1429"/>
        <v>#N/A</v>
      </c>
      <c r="AM1158" s="5" t="e">
        <f t="shared" si="1430"/>
        <v>#N/A</v>
      </c>
      <c r="AN1158" s="5" t="e">
        <f t="shared" si="1431"/>
        <v>#N/A</v>
      </c>
      <c r="AO1158" s="5" t="e">
        <f t="shared" si="1432"/>
        <v>#N/A</v>
      </c>
      <c r="AP1158" s="5" t="e">
        <f t="shared" si="1433"/>
        <v>#N/A</v>
      </c>
      <c r="AQ1158" s="5" t="e">
        <f t="shared" si="1434"/>
        <v>#N/A</v>
      </c>
      <c r="AR1158" s="5" t="e">
        <f t="shared" si="1435"/>
        <v>#N/A</v>
      </c>
      <c r="AS1158" s="5" t="e">
        <f t="shared" si="1436"/>
        <v>#N/A</v>
      </c>
      <c r="AT1158" s="5" t="e">
        <f t="shared" si="1437"/>
        <v>#N/A</v>
      </c>
      <c r="AU1158" s="5" t="e">
        <f t="shared" si="1438"/>
        <v>#N/A</v>
      </c>
      <c r="AV1158" s="5" t="e">
        <f t="shared" si="1439"/>
        <v>#N/A</v>
      </c>
      <c r="AW1158" s="5" t="e">
        <f t="shared" si="1440"/>
        <v>#N/A</v>
      </c>
      <c r="AX1158" s="5" t="e">
        <f t="shared" si="1441"/>
        <v>#N/A</v>
      </c>
      <c r="AY1158" s="5" t="e">
        <f t="shared" si="1442"/>
        <v>#N/A</v>
      </c>
      <c r="AZ1158" s="5" t="e">
        <f t="shared" si="1443"/>
        <v>#N/A</v>
      </c>
      <c r="BA1158" s="5" t="e">
        <f t="shared" si="1444"/>
        <v>#N/A</v>
      </c>
      <c r="BB1158" s="5" t="e">
        <f t="shared" si="1445"/>
        <v>#N/A</v>
      </c>
      <c r="BC1158" s="5" t="e">
        <f t="shared" si="1446"/>
        <v>#N/A</v>
      </c>
      <c r="BD1158" s="5" t="e">
        <f t="shared" si="1447"/>
        <v>#N/A</v>
      </c>
      <c r="BE1158" s="5" t="e">
        <f t="shared" si="1448"/>
        <v>#N/A</v>
      </c>
      <c r="BF1158" s="5" t="e">
        <f t="shared" si="1449"/>
        <v>#N/A</v>
      </c>
      <c r="BG1158" s="5" t="e">
        <f t="shared" si="1450"/>
        <v>#N/A</v>
      </c>
      <c r="BH1158" s="5" t="e">
        <f t="shared" si="1451"/>
        <v>#N/A</v>
      </c>
      <c r="BI1158" s="5" t="e">
        <f t="shared" si="1452"/>
        <v>#N/A</v>
      </c>
      <c r="BJ1158" s="8" t="e">
        <f t="shared" si="1453"/>
        <v>#N/A</v>
      </c>
      <c r="BK1158" s="8" t="e">
        <f t="shared" si="1454"/>
        <v>#N/A</v>
      </c>
      <c r="BL1158" s="8" t="e">
        <f t="shared" si="1455"/>
        <v>#N/A</v>
      </c>
      <c r="BM1158" s="8" t="e">
        <f t="shared" si="1456"/>
        <v>#N/A</v>
      </c>
      <c r="BN1158" s="8" t="e">
        <f t="shared" si="1457"/>
        <v>#N/A</v>
      </c>
    </row>
    <row r="1159" spans="1:66" x14ac:dyDescent="0.25">
      <c r="A1159" t="s">
        <v>178</v>
      </c>
      <c r="B1159" t="s">
        <v>534</v>
      </c>
      <c r="C1159" t="s">
        <v>458</v>
      </c>
      <c r="D1159" s="7" t="s">
        <v>561</v>
      </c>
      <c r="E1159">
        <f>VLOOKUP(A1159,home!$A$2:$E$405,3,FALSE)</f>
        <v>1.5686274509803899</v>
      </c>
      <c r="F1159" t="e">
        <f>VLOOKUP(B1159,home!$B$2:$E$405,3,FALSE)</f>
        <v>#N/A</v>
      </c>
      <c r="G1159">
        <f>VLOOKUP(C1159,away!$B$2:$E$405,4,FALSE)</f>
        <v>1.01</v>
      </c>
      <c r="H1159">
        <f>VLOOKUP(A1159,away!$A$2:$E$405,3,FALSE)</f>
        <v>1.29084967320261</v>
      </c>
      <c r="I1159">
        <f>VLOOKUP(C1159,away!$B$2:$E$405,3,FALSE)</f>
        <v>0.45</v>
      </c>
      <c r="J1159" t="e">
        <f>VLOOKUP(B1159,home!$B$2:$E$405,4,FALSE)</f>
        <v>#N/A</v>
      </c>
      <c r="K1159" s="3" t="e">
        <f t="shared" si="1402"/>
        <v>#N/A</v>
      </c>
      <c r="L1159" s="3" t="e">
        <f t="shared" si="1403"/>
        <v>#N/A</v>
      </c>
      <c r="M1159" s="5" t="e">
        <f t="shared" si="1404"/>
        <v>#N/A</v>
      </c>
      <c r="N1159" s="5" t="e">
        <f t="shared" si="1405"/>
        <v>#N/A</v>
      </c>
      <c r="O1159" s="5" t="e">
        <f t="shared" si="1406"/>
        <v>#N/A</v>
      </c>
      <c r="P1159" s="5" t="e">
        <f t="shared" si="1407"/>
        <v>#N/A</v>
      </c>
      <c r="Q1159" s="5" t="e">
        <f t="shared" si="1408"/>
        <v>#N/A</v>
      </c>
      <c r="R1159" s="5" t="e">
        <f t="shared" si="1409"/>
        <v>#N/A</v>
      </c>
      <c r="S1159" s="5" t="e">
        <f t="shared" si="1410"/>
        <v>#N/A</v>
      </c>
      <c r="T1159" s="5" t="e">
        <f t="shared" si="1411"/>
        <v>#N/A</v>
      </c>
      <c r="U1159" s="5" t="e">
        <f t="shared" si="1412"/>
        <v>#N/A</v>
      </c>
      <c r="V1159" s="5" t="e">
        <f t="shared" si="1413"/>
        <v>#N/A</v>
      </c>
      <c r="W1159" s="5" t="e">
        <f t="shared" si="1414"/>
        <v>#N/A</v>
      </c>
      <c r="X1159" s="5" t="e">
        <f t="shared" si="1415"/>
        <v>#N/A</v>
      </c>
      <c r="Y1159" s="5" t="e">
        <f t="shared" si="1416"/>
        <v>#N/A</v>
      </c>
      <c r="Z1159" s="5" t="e">
        <f t="shared" si="1417"/>
        <v>#N/A</v>
      </c>
      <c r="AA1159" s="5" t="e">
        <f t="shared" si="1418"/>
        <v>#N/A</v>
      </c>
      <c r="AB1159" s="5" t="e">
        <f t="shared" si="1419"/>
        <v>#N/A</v>
      </c>
      <c r="AC1159" s="5" t="e">
        <f t="shared" si="1420"/>
        <v>#N/A</v>
      </c>
      <c r="AD1159" s="5" t="e">
        <f t="shared" si="1421"/>
        <v>#N/A</v>
      </c>
      <c r="AE1159" s="5" t="e">
        <f t="shared" si="1422"/>
        <v>#N/A</v>
      </c>
      <c r="AF1159" s="5" t="e">
        <f t="shared" si="1423"/>
        <v>#N/A</v>
      </c>
      <c r="AG1159" s="5" t="e">
        <f t="shared" si="1424"/>
        <v>#N/A</v>
      </c>
      <c r="AH1159" s="5" t="e">
        <f t="shared" si="1425"/>
        <v>#N/A</v>
      </c>
      <c r="AI1159" s="5" t="e">
        <f t="shared" si="1426"/>
        <v>#N/A</v>
      </c>
      <c r="AJ1159" s="5" t="e">
        <f t="shared" si="1427"/>
        <v>#N/A</v>
      </c>
      <c r="AK1159" s="5" t="e">
        <f t="shared" si="1428"/>
        <v>#N/A</v>
      </c>
      <c r="AL1159" s="5" t="e">
        <f t="shared" si="1429"/>
        <v>#N/A</v>
      </c>
      <c r="AM1159" s="5" t="e">
        <f t="shared" si="1430"/>
        <v>#N/A</v>
      </c>
      <c r="AN1159" s="5" t="e">
        <f t="shared" si="1431"/>
        <v>#N/A</v>
      </c>
      <c r="AO1159" s="5" t="e">
        <f t="shared" si="1432"/>
        <v>#N/A</v>
      </c>
      <c r="AP1159" s="5" t="e">
        <f t="shared" si="1433"/>
        <v>#N/A</v>
      </c>
      <c r="AQ1159" s="5" t="e">
        <f t="shared" si="1434"/>
        <v>#N/A</v>
      </c>
      <c r="AR1159" s="5" t="e">
        <f t="shared" si="1435"/>
        <v>#N/A</v>
      </c>
      <c r="AS1159" s="5" t="e">
        <f t="shared" si="1436"/>
        <v>#N/A</v>
      </c>
      <c r="AT1159" s="5" t="e">
        <f t="shared" si="1437"/>
        <v>#N/A</v>
      </c>
      <c r="AU1159" s="5" t="e">
        <f t="shared" si="1438"/>
        <v>#N/A</v>
      </c>
      <c r="AV1159" s="5" t="e">
        <f t="shared" si="1439"/>
        <v>#N/A</v>
      </c>
      <c r="AW1159" s="5" t="e">
        <f t="shared" si="1440"/>
        <v>#N/A</v>
      </c>
      <c r="AX1159" s="5" t="e">
        <f t="shared" si="1441"/>
        <v>#N/A</v>
      </c>
      <c r="AY1159" s="5" t="e">
        <f t="shared" si="1442"/>
        <v>#N/A</v>
      </c>
      <c r="AZ1159" s="5" t="e">
        <f t="shared" si="1443"/>
        <v>#N/A</v>
      </c>
      <c r="BA1159" s="5" t="e">
        <f t="shared" si="1444"/>
        <v>#N/A</v>
      </c>
      <c r="BB1159" s="5" t="e">
        <f t="shared" si="1445"/>
        <v>#N/A</v>
      </c>
      <c r="BC1159" s="5" t="e">
        <f t="shared" si="1446"/>
        <v>#N/A</v>
      </c>
      <c r="BD1159" s="5" t="e">
        <f t="shared" si="1447"/>
        <v>#N/A</v>
      </c>
      <c r="BE1159" s="5" t="e">
        <f t="shared" si="1448"/>
        <v>#N/A</v>
      </c>
      <c r="BF1159" s="5" t="e">
        <f t="shared" si="1449"/>
        <v>#N/A</v>
      </c>
      <c r="BG1159" s="5" t="e">
        <f t="shared" si="1450"/>
        <v>#N/A</v>
      </c>
      <c r="BH1159" s="5" t="e">
        <f t="shared" si="1451"/>
        <v>#N/A</v>
      </c>
      <c r="BI1159" s="5" t="e">
        <f t="shared" si="1452"/>
        <v>#N/A</v>
      </c>
      <c r="BJ1159" s="8" t="e">
        <f t="shared" si="1453"/>
        <v>#N/A</v>
      </c>
      <c r="BK1159" s="8" t="e">
        <f t="shared" si="1454"/>
        <v>#N/A</v>
      </c>
      <c r="BL1159" s="8" t="e">
        <f t="shared" si="1455"/>
        <v>#N/A</v>
      </c>
      <c r="BM1159" s="8" t="e">
        <f t="shared" si="1456"/>
        <v>#N/A</v>
      </c>
      <c r="BN1159" s="8" t="e">
        <f t="shared" si="1457"/>
        <v>#N/A</v>
      </c>
    </row>
    <row r="1160" spans="1:66" x14ac:dyDescent="0.25">
      <c r="A1160" t="s">
        <v>28</v>
      </c>
      <c r="B1160" t="s">
        <v>189</v>
      </c>
      <c r="C1160" t="s">
        <v>276</v>
      </c>
      <c r="D1160" s="7" t="s">
        <v>561</v>
      </c>
      <c r="E1160">
        <f>VLOOKUP(A1160,home!$A$2:$E$405,3,FALSE)</f>
        <v>1.4313725490196101</v>
      </c>
      <c r="F1160">
        <f>VLOOKUP(B1160,home!$B$2:$E$405,3,FALSE)</f>
        <v>1.4</v>
      </c>
      <c r="G1160">
        <f>VLOOKUP(C1160,away!$B$2:$E$405,4,FALSE)</f>
        <v>1.27</v>
      </c>
      <c r="H1160">
        <f>VLOOKUP(A1160,away!$A$2:$E$405,3,FALSE)</f>
        <v>1.20588235294118</v>
      </c>
      <c r="I1160">
        <f>VLOOKUP(C1160,away!$B$2:$E$405,3,FALSE)</f>
        <v>0.57999999999999996</v>
      </c>
      <c r="J1160">
        <f>VLOOKUP(B1160,home!$B$2:$E$405,4,FALSE)</f>
        <v>0.98</v>
      </c>
      <c r="K1160" s="3">
        <f t="shared" si="1402"/>
        <v>2.5449803921568668</v>
      </c>
      <c r="L1160" s="3">
        <f t="shared" si="1403"/>
        <v>0.68542352941176654</v>
      </c>
      <c r="M1160" s="5">
        <f t="shared" si="1404"/>
        <v>3.9541523887957522E-2</v>
      </c>
      <c r="N1160" s="5">
        <f t="shared" si="1405"/>
        <v>0.10063240297085424</v>
      </c>
      <c r="O1160" s="5">
        <f t="shared" si="1406"/>
        <v>2.7102690861603516E-2</v>
      </c>
      <c r="P1160" s="5">
        <f t="shared" si="1407"/>
        <v>6.8975816817470059E-2</v>
      </c>
      <c r="Q1160" s="5">
        <f t="shared" si="1408"/>
        <v>0.12805374618822626</v>
      </c>
      <c r="R1160" s="5">
        <f t="shared" si="1409"/>
        <v>9.2884110134581581E-3</v>
      </c>
      <c r="S1160" s="5">
        <f t="shared" si="1410"/>
        <v>3.0080171664085418E-2</v>
      </c>
      <c r="T1160" s="5">
        <f t="shared" si="1411"/>
        <v>8.7771050666732589E-2</v>
      </c>
      <c r="U1160" s="5">
        <f t="shared" si="1412"/>
        <v>2.3638823903544902E-2</v>
      </c>
      <c r="V1160" s="5">
        <f t="shared" si="1413"/>
        <v>5.8301704316343775E-3</v>
      </c>
      <c r="W1160" s="5">
        <f t="shared" si="1414"/>
        <v>0.10863142439708931</v>
      </c>
      <c r="X1160" s="5">
        <f t="shared" si="1415"/>
        <v>7.4458534315280434E-2</v>
      </c>
      <c r="Y1160" s="5">
        <f t="shared" si="1416"/>
        <v>2.5517815692603325E-2</v>
      </c>
      <c r="Z1160" s="5">
        <f t="shared" si="1417"/>
        <v>2.1221651531572044E-3</v>
      </c>
      <c r="AA1160" s="5">
        <f t="shared" si="1418"/>
        <v>5.4008687037036601E-3</v>
      </c>
      <c r="AB1160" s="5">
        <f t="shared" si="1419"/>
        <v>6.8725524757697462E-3</v>
      </c>
      <c r="AC1160" s="5">
        <f t="shared" si="1420"/>
        <v>6.3563048437151315E-4</v>
      </c>
      <c r="AD1160" s="5">
        <f t="shared" si="1421"/>
        <v>6.9116211265665847E-2</v>
      </c>
      <c r="AE1160" s="5">
        <f t="shared" si="1422"/>
        <v>4.7373877465281981E-2</v>
      </c>
      <c r="AF1160" s="5">
        <f t="shared" si="1423"/>
        <v>1.6235585147087065E-2</v>
      </c>
      <c r="AG1160" s="5">
        <f t="shared" si="1424"/>
        <v>3.7094173578605567E-3</v>
      </c>
      <c r="AH1160" s="5">
        <f t="shared" si="1425"/>
        <v>3.636454823179183E-4</v>
      </c>
      <c r="AI1160" s="5">
        <f t="shared" si="1426"/>
        <v>9.2547062219552867E-4</v>
      </c>
      <c r="AJ1160" s="5">
        <f t="shared" si="1427"/>
        <v>1.1776522935024183E-3</v>
      </c>
      <c r="AK1160" s="5">
        <f t="shared" si="1428"/>
        <v>9.9903399858073923E-4</v>
      </c>
      <c r="AL1160" s="5">
        <f t="shared" si="1429"/>
        <v>4.4351484255225494E-5</v>
      </c>
      <c r="AM1160" s="5">
        <f t="shared" si="1430"/>
        <v>3.5179880490258213E-2</v>
      </c>
      <c r="AN1160" s="5">
        <f t="shared" si="1431"/>
        <v>2.4113117849916932E-2</v>
      </c>
      <c r="AO1160" s="5">
        <f t="shared" si="1432"/>
        <v>8.2638491709059667E-3</v>
      </c>
      <c r="AP1160" s="5">
        <f t="shared" si="1433"/>
        <v>1.8880788884162894E-3</v>
      </c>
      <c r="AQ1160" s="5">
        <f t="shared" si="1434"/>
        <v>3.2353342387653449E-4</v>
      </c>
      <c r="AR1160" s="5">
        <f t="shared" si="1435"/>
        <v>4.9850233988998369E-5</v>
      </c>
      <c r="AS1160" s="5">
        <f t="shared" si="1436"/>
        <v>1.2686786804643263E-4</v>
      </c>
      <c r="AT1160" s="5">
        <f t="shared" si="1437"/>
        <v>1.6143811828645791E-4</v>
      </c>
      <c r="AU1160" s="5">
        <f t="shared" si="1438"/>
        <v>1.3695228186191209E-4</v>
      </c>
      <c r="AV1160" s="5">
        <f t="shared" si="1439"/>
        <v>8.7135217999926703E-5</v>
      </c>
      <c r="AW1160" s="5">
        <f t="shared" si="1440"/>
        <v>2.1490628028283811E-6</v>
      </c>
      <c r="AX1160" s="5">
        <f t="shared" si="1441"/>
        <v>1.4922017674354839E-2</v>
      </c>
      <c r="AY1160" s="5">
        <f t="shared" si="1442"/>
        <v>1.0227902020301053E-2</v>
      </c>
      <c r="AZ1160" s="5">
        <f t="shared" si="1443"/>
        <v>3.5052223506162427E-3</v>
      </c>
      <c r="BA1160" s="5">
        <f t="shared" si="1444"/>
        <v>8.0085395831079793E-4</v>
      </c>
      <c r="BB1160" s="5">
        <f t="shared" si="1445"/>
        <v>1.3723103666219271E-4</v>
      </c>
      <c r="BC1160" s="5">
        <f t="shared" si="1446"/>
        <v>1.8812276298767142E-5</v>
      </c>
      <c r="BD1160" s="5">
        <f t="shared" si="1447"/>
        <v>5.694753887123606E-6</v>
      </c>
      <c r="BE1160" s="5">
        <f t="shared" si="1448"/>
        <v>1.4493036980888676E-5</v>
      </c>
      <c r="BF1160" s="5">
        <f t="shared" si="1449"/>
        <v>1.8442247469583021E-5</v>
      </c>
      <c r="BG1160" s="5">
        <f t="shared" si="1450"/>
        <v>1.5645052732464459E-5</v>
      </c>
      <c r="BH1160" s="5">
        <f t="shared" si="1451"/>
        <v>9.9540881095955659E-6</v>
      </c>
      <c r="BI1160" s="5">
        <f t="shared" si="1452"/>
        <v>5.0665918121445041E-6</v>
      </c>
      <c r="BJ1160" s="8">
        <f t="shared" si="1453"/>
        <v>0.76088056460659936</v>
      </c>
      <c r="BK1160" s="8">
        <f t="shared" si="1454"/>
        <v>0.15533556679007518</v>
      </c>
      <c r="BL1160" s="8">
        <f t="shared" si="1455"/>
        <v>7.6400688845852119E-2</v>
      </c>
      <c r="BM1160" s="8">
        <f t="shared" si="1456"/>
        <v>0.61091864069861579</v>
      </c>
      <c r="BN1160" s="8">
        <f t="shared" si="1457"/>
        <v>0.37359459173956977</v>
      </c>
    </row>
    <row r="1161" spans="1:66" x14ac:dyDescent="0.25">
      <c r="A1161" t="s">
        <v>301</v>
      </c>
      <c r="B1161" t="s">
        <v>342</v>
      </c>
      <c r="C1161" t="s">
        <v>383</v>
      </c>
      <c r="D1161" s="7" t="s">
        <v>561</v>
      </c>
      <c r="E1161">
        <f>VLOOKUP(A1161,home!$A$2:$E$405,3,FALSE)</f>
        <v>1.42105263157895</v>
      </c>
      <c r="F1161">
        <f>VLOOKUP(B1161,home!$B$2:$E$405,3,FALSE)</f>
        <v>1.23</v>
      </c>
      <c r="G1161">
        <f>VLOOKUP(C1161,away!$B$2:$E$405,4,FALSE)</f>
        <v>0.96</v>
      </c>
      <c r="H1161">
        <f>VLOOKUP(A1161,away!$A$2:$E$405,3,FALSE)</f>
        <v>1.0815789473684201</v>
      </c>
      <c r="I1161">
        <f>VLOOKUP(C1161,away!$B$2:$E$405,3,FALSE)</f>
        <v>1.06</v>
      </c>
      <c r="J1161">
        <f>VLOOKUP(B1161,home!$B$2:$E$405,4,FALSE)</f>
        <v>0.74</v>
      </c>
      <c r="K1161" s="3">
        <f t="shared" si="1402"/>
        <v>1.6779789473684241</v>
      </c>
      <c r="L1161" s="3">
        <f t="shared" si="1403"/>
        <v>0.84839052631578882</v>
      </c>
      <c r="M1161" s="5">
        <f t="shared" si="1404"/>
        <v>7.9948750072906666E-2</v>
      </c>
      <c r="N1161" s="5">
        <f t="shared" si="1405"/>
        <v>0.13415231949075712</v>
      </c>
      <c r="O1161" s="5">
        <f t="shared" si="1406"/>
        <v>6.7827762152642732E-2</v>
      </c>
      <c r="P1161" s="5">
        <f t="shared" si="1407"/>
        <v>0.1138135569392473</v>
      </c>
      <c r="Q1161" s="5">
        <f t="shared" si="1408"/>
        <v>0.1125523839230666</v>
      </c>
      <c r="R1161" s="5">
        <f t="shared" si="1409"/>
        <v>2.8772215415751357E-2</v>
      </c>
      <c r="S1161" s="5">
        <f t="shared" si="1410"/>
        <v>4.0505716885350741E-2</v>
      </c>
      <c r="T1161" s="5">
        <f t="shared" si="1411"/>
        <v>9.5488376234587197E-2</v>
      </c>
      <c r="U1161" s="5">
        <f t="shared" si="1412"/>
        <v>4.8279171736780001E-2</v>
      </c>
      <c r="V1161" s="5">
        <f t="shared" si="1413"/>
        <v>6.4070207628037683E-3</v>
      </c>
      <c r="W1161" s="5">
        <f t="shared" si="1414"/>
        <v>6.2953510233011364E-2</v>
      </c>
      <c r="X1161" s="5">
        <f t="shared" si="1415"/>
        <v>5.3409161680010905E-2</v>
      </c>
      <c r="Y1161" s="5">
        <f t="shared" si="1416"/>
        <v>2.2655913393894753E-2</v>
      </c>
      <c r="Z1161" s="5">
        <f t="shared" si="1417"/>
        <v>8.1366916599468504E-3</v>
      </c>
      <c r="AA1161" s="5">
        <f t="shared" si="1418"/>
        <v>1.365319730661905E-2</v>
      </c>
      <c r="AB1161" s="5">
        <f t="shared" si="1419"/>
        <v>1.1454888822387019E-2</v>
      </c>
      <c r="AC1161" s="5">
        <f t="shared" si="1420"/>
        <v>5.7005724114927569E-4</v>
      </c>
      <c r="AD1161" s="5">
        <f t="shared" si="1421"/>
        <v>2.6408666208483922E-2</v>
      </c>
      <c r="AE1161" s="5">
        <f t="shared" si="1422"/>
        <v>2.240486222391366E-2</v>
      </c>
      <c r="AF1161" s="5">
        <f t="shared" si="1423"/>
        <v>9.5040364270894233E-3</v>
      </c>
      <c r="AG1161" s="5">
        <f t="shared" si="1424"/>
        <v>2.6877114888342753E-3</v>
      </c>
      <c r="AH1161" s="5">
        <f t="shared" si="1425"/>
        <v>1.725773029962899E-3</v>
      </c>
      <c r="AI1161" s="5">
        <f t="shared" si="1426"/>
        <v>2.895810812213961E-3</v>
      </c>
      <c r="AJ1161" s="5">
        <f t="shared" si="1427"/>
        <v>2.4295547892284421E-3</v>
      </c>
      <c r="AK1161" s="5">
        <f t="shared" si="1428"/>
        <v>1.3589139292678185E-3</v>
      </c>
      <c r="AL1161" s="5">
        <f t="shared" si="1429"/>
        <v>3.2460916382061221E-5</v>
      </c>
      <c r="AM1161" s="5">
        <f t="shared" si="1430"/>
        <v>8.8626371851831861E-3</v>
      </c>
      <c r="AN1161" s="5">
        <f t="shared" si="1431"/>
        <v>7.5189774260834442E-3</v>
      </c>
      <c r="AO1161" s="5">
        <f t="shared" si="1432"/>
        <v>3.1895146079357339E-3</v>
      </c>
      <c r="AP1161" s="5">
        <f t="shared" si="1433"/>
        <v>9.0198465897283159E-4</v>
      </c>
      <c r="AQ1161" s="5">
        <f t="shared" si="1434"/>
        <v>1.9130880988868192E-4</v>
      </c>
      <c r="AR1161" s="5">
        <f t="shared" si="1435"/>
        <v>2.9282589783836364E-4</v>
      </c>
      <c r="AS1161" s="5">
        <f t="shared" si="1436"/>
        <v>4.9135569181703103E-4</v>
      </c>
      <c r="AT1161" s="5">
        <f t="shared" si="1437"/>
        <v>4.122422532693128E-4</v>
      </c>
      <c r="AU1161" s="5">
        <f t="shared" si="1438"/>
        <v>2.3057794073387633E-4</v>
      </c>
      <c r="AV1161" s="5">
        <f t="shared" si="1439"/>
        <v>9.6726232569752148E-5</v>
      </c>
      <c r="AW1161" s="5">
        <f t="shared" si="1440"/>
        <v>1.283632171158537E-6</v>
      </c>
      <c r="AX1161" s="5">
        <f t="shared" si="1441"/>
        <v>2.4785531024836579E-3</v>
      </c>
      <c r="AY1161" s="5">
        <f t="shared" si="1442"/>
        <v>2.1027809711177416E-3</v>
      </c>
      <c r="AZ1161" s="5">
        <f t="shared" si="1443"/>
        <v>8.9198972740670316E-4</v>
      </c>
      <c r="BA1161" s="5">
        <f t="shared" si="1444"/>
        <v>2.5225187810095002E-4</v>
      </c>
      <c r="BB1161" s="5">
        <f t="shared" si="1445"/>
        <v>5.3502025906552779E-5</v>
      </c>
      <c r="BC1161" s="5">
        <f t="shared" si="1446"/>
        <v>9.0781223835642611E-6</v>
      </c>
      <c r="BD1161" s="5">
        <f t="shared" si="1447"/>
        <v>4.1405119597663764E-5</v>
      </c>
      <c r="BE1161" s="5">
        <f t="shared" si="1448"/>
        <v>6.9476918998151541E-5</v>
      </c>
      <c r="BF1161" s="5">
        <f t="shared" si="1449"/>
        <v>5.8290403703459801E-5</v>
      </c>
      <c r="BG1161" s="5">
        <f t="shared" si="1450"/>
        <v>3.2603356749337333E-5</v>
      </c>
      <c r="BH1161" s="5">
        <f t="shared" si="1451"/>
        <v>1.3676936559732561E-5</v>
      </c>
      <c r="BI1161" s="5">
        <f t="shared" si="1452"/>
        <v>4.5899223223449526E-6</v>
      </c>
      <c r="BJ1161" s="8">
        <f t="shared" si="1453"/>
        <v>0.5686695198191124</v>
      </c>
      <c r="BK1161" s="8">
        <f t="shared" si="1454"/>
        <v>0.24338034378895756</v>
      </c>
      <c r="BL1161" s="8">
        <f t="shared" si="1455"/>
        <v>0.18014105866901228</v>
      </c>
      <c r="BM1161" s="8">
        <f t="shared" si="1456"/>
        <v>0.46115912860371067</v>
      </c>
      <c r="BN1161" s="8">
        <f t="shared" si="1457"/>
        <v>0.5370669879943718</v>
      </c>
    </row>
    <row r="1162" spans="1:66" x14ac:dyDescent="0.25">
      <c r="A1162" t="s">
        <v>303</v>
      </c>
      <c r="B1162" t="s">
        <v>348</v>
      </c>
      <c r="C1162" t="s">
        <v>349</v>
      </c>
      <c r="D1162" s="7" t="s">
        <v>561</v>
      </c>
      <c r="E1162">
        <f>VLOOKUP(A1162,home!$A$2:$E$405,3,FALSE)</f>
        <v>1.3961038961039001</v>
      </c>
      <c r="F1162">
        <f>VLOOKUP(B1162,home!$B$2:$E$405,3,FALSE)</f>
        <v>1.1599999999999999</v>
      </c>
      <c r="G1162">
        <f>VLOOKUP(C1162,away!$B$2:$E$405,4,FALSE)</f>
        <v>0.89</v>
      </c>
      <c r="H1162">
        <f>VLOOKUP(A1162,away!$A$2:$E$405,3,FALSE)</f>
        <v>1.0324675324675301</v>
      </c>
      <c r="I1162">
        <f>VLOOKUP(C1162,away!$B$2:$E$405,3,FALSE)</f>
        <v>0.78</v>
      </c>
      <c r="J1162">
        <f>VLOOKUP(B1162,home!$B$2:$E$405,4,FALSE)</f>
        <v>1.06</v>
      </c>
      <c r="K1162" s="3">
        <f t="shared" si="1402"/>
        <v>1.4413376623376664</v>
      </c>
      <c r="L1162" s="3">
        <f t="shared" si="1403"/>
        <v>0.85364415584415387</v>
      </c>
      <c r="M1162" s="5">
        <f t="shared" si="1404"/>
        <v>0.10076322531029053</v>
      </c>
      <c r="N1162" s="5">
        <f t="shared" si="1405"/>
        <v>0.14523383161833772</v>
      </c>
      <c r="O1162" s="5">
        <f t="shared" si="1406"/>
        <v>8.6015938410137244E-2</v>
      </c>
      <c r="P1162" s="5">
        <f t="shared" si="1407"/>
        <v>0.12397801159184788</v>
      </c>
      <c r="Q1162" s="5">
        <f t="shared" si="1408"/>
        <v>0.1046654956785586</v>
      </c>
      <c r="R1162" s="5">
        <f t="shared" si="1409"/>
        <v>3.6713501566632167E-2</v>
      </c>
      <c r="S1162" s="5">
        <f t="shared" si="1410"/>
        <v>3.8135310057156944E-2</v>
      </c>
      <c r="T1162" s="5">
        <f t="shared" si="1411"/>
        <v>8.934708870453309E-2</v>
      </c>
      <c r="U1162" s="5">
        <f t="shared" si="1412"/>
        <v>5.2916552524279854E-2</v>
      </c>
      <c r="V1162" s="5">
        <f t="shared" si="1413"/>
        <v>5.2134760008653814E-3</v>
      </c>
      <c r="W1162" s="5">
        <f t="shared" si="1414"/>
        <v>5.0286106956248931E-2</v>
      </c>
      <c r="X1162" s="5">
        <f t="shared" si="1415"/>
        <v>4.2926441323355949E-2</v>
      </c>
      <c r="Y1162" s="5">
        <f t="shared" si="1416"/>
        <v>1.8321952883434897E-2</v>
      </c>
      <c r="Z1162" s="5">
        <f t="shared" si="1417"/>
        <v>1.0446755350976913E-2</v>
      </c>
      <c r="AA1162" s="5">
        <f t="shared" si="1418"/>
        <v>1.5057301936590569E-2</v>
      </c>
      <c r="AB1162" s="5">
        <f t="shared" si="1419"/>
        <v>1.0851328187198937E-2</v>
      </c>
      <c r="AC1162" s="5">
        <f t="shared" si="1420"/>
        <v>4.0091287401648604E-4</v>
      </c>
      <c r="AD1162" s="5">
        <f t="shared" si="1421"/>
        <v>1.8119814962095422E-2</v>
      </c>
      <c r="AE1162" s="5">
        <f t="shared" si="1422"/>
        <v>1.5467874147370215E-2</v>
      </c>
      <c r="AF1162" s="5">
        <f t="shared" si="1423"/>
        <v>6.60203018461773E-3</v>
      </c>
      <c r="AG1162" s="5">
        <f t="shared" si="1424"/>
        <v>1.8785948279352084E-3</v>
      </c>
      <c r="AH1162" s="5">
        <f t="shared" si="1425"/>
        <v>2.2294529132237707E-3</v>
      </c>
      <c r="AI1162" s="5">
        <f t="shared" si="1426"/>
        <v>3.2133944502378492E-3</v>
      </c>
      <c r="AJ1162" s="5">
        <f t="shared" si="1427"/>
        <v>2.3157932225373267E-3</v>
      </c>
      <c r="AK1162" s="5">
        <f t="shared" si="1428"/>
        <v>1.1126133299431207E-3</v>
      </c>
      <c r="AL1162" s="5">
        <f t="shared" si="1429"/>
        <v>1.9731159176009767E-5</v>
      </c>
      <c r="AM1162" s="5">
        <f t="shared" si="1430"/>
        <v>5.2233543478915345E-3</v>
      </c>
      <c r="AN1162" s="5">
        <f t="shared" si="1431"/>
        <v>4.4588859129807597E-3</v>
      </c>
      <c r="AO1162" s="5">
        <f t="shared" si="1432"/>
        <v>1.903150950595925E-3</v>
      </c>
      <c r="AP1162" s="5">
        <f t="shared" si="1433"/>
        <v>5.4153789555515242E-4</v>
      </c>
      <c r="AQ1162" s="5">
        <f t="shared" si="1434"/>
        <v>1.155701649271994E-4</v>
      </c>
      <c r="AR1162" s="5">
        <f t="shared" si="1435"/>
        <v>3.8063189002063926E-4</v>
      </c>
      <c r="AS1162" s="5">
        <f t="shared" si="1436"/>
        <v>5.4861907857351583E-4</v>
      </c>
      <c r="AT1162" s="5">
        <f t="shared" si="1437"/>
        <v>3.9537267011249805E-4</v>
      </c>
      <c r="AU1162" s="5">
        <f t="shared" si="1438"/>
        <v>1.8995517336404977E-4</v>
      </c>
      <c r="AV1162" s="5">
        <f t="shared" si="1439"/>
        <v>6.84473863813714E-5</v>
      </c>
      <c r="AW1162" s="5">
        <f t="shared" si="1440"/>
        <v>6.743614033765806E-7</v>
      </c>
      <c r="AX1162" s="5">
        <f t="shared" si="1441"/>
        <v>1.2547695575585445E-3</v>
      </c>
      <c r="AY1162" s="5">
        <f t="shared" si="1442"/>
        <v>1.071126699741006E-3</v>
      </c>
      <c r="AZ1162" s="5">
        <f t="shared" si="1443"/>
        <v>4.5718052370127279E-4</v>
      </c>
      <c r="BA1162" s="5">
        <f t="shared" si="1444"/>
        <v>1.3008982740778707E-4</v>
      </c>
      <c r="BB1162" s="5">
        <f t="shared" si="1445"/>
        <v>2.7762605225358013E-5</v>
      </c>
      <c r="BC1162" s="5">
        <f t="shared" si="1446"/>
        <v>4.7398771403270494E-6</v>
      </c>
      <c r="BD1162" s="5">
        <f t="shared" si="1447"/>
        <v>5.4154031407338871E-5</v>
      </c>
      <c r="BE1162" s="5">
        <f t="shared" si="1448"/>
        <v>7.8054245034814361E-5</v>
      </c>
      <c r="BF1162" s="5">
        <f t="shared" si="1449"/>
        <v>5.6251261537005385E-5</v>
      </c>
      <c r="BG1162" s="5">
        <f t="shared" si="1450"/>
        <v>2.7025687269097345E-5</v>
      </c>
      <c r="BH1162" s="5">
        <f t="shared" si="1451"/>
        <v>9.7382852278773977E-6</v>
      </c>
      <c r="BI1162" s="5">
        <f t="shared" si="1452"/>
        <v>2.807231453105246E-6</v>
      </c>
      <c r="BJ1162" s="8">
        <f t="shared" si="1453"/>
        <v>0.50803739964921257</v>
      </c>
      <c r="BK1162" s="8">
        <f t="shared" si="1454"/>
        <v>0.26958179369309426</v>
      </c>
      <c r="BL1162" s="8">
        <f t="shared" si="1455"/>
        <v>0.21223693348116213</v>
      </c>
      <c r="BM1162" s="8">
        <f t="shared" si="1456"/>
        <v>0.40186242566030428</v>
      </c>
      <c r="BN1162" s="8">
        <f t="shared" si="1457"/>
        <v>0.5973700041758041</v>
      </c>
    </row>
    <row r="1163" spans="1:66" x14ac:dyDescent="0.25">
      <c r="A1163" t="s">
        <v>35</v>
      </c>
      <c r="B1163" t="s">
        <v>300</v>
      </c>
      <c r="C1163" t="s">
        <v>523</v>
      </c>
      <c r="D1163" s="7" t="s">
        <v>561</v>
      </c>
      <c r="E1163">
        <f>VLOOKUP(A1163,home!$A$2:$E$405,3,FALSE)</f>
        <v>1.5947368421052599</v>
      </c>
      <c r="F1163">
        <f>VLOOKUP(B1163,home!$B$2:$E$405,3,FALSE)</f>
        <v>1.29</v>
      </c>
      <c r="G1163" t="e">
        <f>VLOOKUP(C1163,away!$B$2:$E$405,4,FALSE)</f>
        <v>#N/A</v>
      </c>
      <c r="H1163">
        <f>VLOOKUP(A1163,away!$A$2:$E$405,3,FALSE)</f>
        <v>1.21315789473684</v>
      </c>
      <c r="I1163" t="e">
        <f>VLOOKUP(C1163,away!$B$2:$E$405,3,FALSE)</f>
        <v>#N/A</v>
      </c>
      <c r="J1163">
        <f>VLOOKUP(B1163,home!$B$2:$E$405,4,FALSE)</f>
        <v>1.34</v>
      </c>
      <c r="K1163" s="3" t="e">
        <f t="shared" si="1402"/>
        <v>#N/A</v>
      </c>
      <c r="L1163" s="3" t="e">
        <f t="shared" si="1403"/>
        <v>#N/A</v>
      </c>
      <c r="M1163" s="5" t="e">
        <f t="shared" si="1404"/>
        <v>#N/A</v>
      </c>
      <c r="N1163" s="5" t="e">
        <f t="shared" si="1405"/>
        <v>#N/A</v>
      </c>
      <c r="O1163" s="5" t="e">
        <f t="shared" si="1406"/>
        <v>#N/A</v>
      </c>
      <c r="P1163" s="5" t="e">
        <f t="shared" si="1407"/>
        <v>#N/A</v>
      </c>
      <c r="Q1163" s="5" t="e">
        <f t="shared" si="1408"/>
        <v>#N/A</v>
      </c>
      <c r="R1163" s="5" t="e">
        <f t="shared" si="1409"/>
        <v>#N/A</v>
      </c>
      <c r="S1163" s="5" t="e">
        <f t="shared" si="1410"/>
        <v>#N/A</v>
      </c>
      <c r="T1163" s="5" t="e">
        <f t="shared" si="1411"/>
        <v>#N/A</v>
      </c>
      <c r="U1163" s="5" t="e">
        <f t="shared" si="1412"/>
        <v>#N/A</v>
      </c>
      <c r="V1163" s="5" t="e">
        <f t="shared" si="1413"/>
        <v>#N/A</v>
      </c>
      <c r="W1163" s="5" t="e">
        <f t="shared" si="1414"/>
        <v>#N/A</v>
      </c>
      <c r="X1163" s="5" t="e">
        <f t="shared" si="1415"/>
        <v>#N/A</v>
      </c>
      <c r="Y1163" s="5" t="e">
        <f t="shared" si="1416"/>
        <v>#N/A</v>
      </c>
      <c r="Z1163" s="5" t="e">
        <f t="shared" si="1417"/>
        <v>#N/A</v>
      </c>
      <c r="AA1163" s="5" t="e">
        <f t="shared" si="1418"/>
        <v>#N/A</v>
      </c>
      <c r="AB1163" s="5" t="e">
        <f t="shared" si="1419"/>
        <v>#N/A</v>
      </c>
      <c r="AC1163" s="5" t="e">
        <f t="shared" si="1420"/>
        <v>#N/A</v>
      </c>
      <c r="AD1163" s="5" t="e">
        <f t="shared" si="1421"/>
        <v>#N/A</v>
      </c>
      <c r="AE1163" s="5" t="e">
        <f t="shared" si="1422"/>
        <v>#N/A</v>
      </c>
      <c r="AF1163" s="5" t="e">
        <f t="shared" si="1423"/>
        <v>#N/A</v>
      </c>
      <c r="AG1163" s="5" t="e">
        <f t="shared" si="1424"/>
        <v>#N/A</v>
      </c>
      <c r="AH1163" s="5" t="e">
        <f t="shared" si="1425"/>
        <v>#N/A</v>
      </c>
      <c r="AI1163" s="5" t="e">
        <f t="shared" si="1426"/>
        <v>#N/A</v>
      </c>
      <c r="AJ1163" s="5" t="e">
        <f t="shared" si="1427"/>
        <v>#N/A</v>
      </c>
      <c r="AK1163" s="5" t="e">
        <f t="shared" si="1428"/>
        <v>#N/A</v>
      </c>
      <c r="AL1163" s="5" t="e">
        <f t="shared" si="1429"/>
        <v>#N/A</v>
      </c>
      <c r="AM1163" s="5" t="e">
        <f t="shared" si="1430"/>
        <v>#N/A</v>
      </c>
      <c r="AN1163" s="5" t="e">
        <f t="shared" si="1431"/>
        <v>#N/A</v>
      </c>
      <c r="AO1163" s="5" t="e">
        <f t="shared" si="1432"/>
        <v>#N/A</v>
      </c>
      <c r="AP1163" s="5" t="e">
        <f t="shared" si="1433"/>
        <v>#N/A</v>
      </c>
      <c r="AQ1163" s="5" t="e">
        <f t="shared" si="1434"/>
        <v>#N/A</v>
      </c>
      <c r="AR1163" s="5" t="e">
        <f t="shared" si="1435"/>
        <v>#N/A</v>
      </c>
      <c r="AS1163" s="5" t="e">
        <f t="shared" si="1436"/>
        <v>#N/A</v>
      </c>
      <c r="AT1163" s="5" t="e">
        <f t="shared" si="1437"/>
        <v>#N/A</v>
      </c>
      <c r="AU1163" s="5" t="e">
        <f t="shared" si="1438"/>
        <v>#N/A</v>
      </c>
      <c r="AV1163" s="5" t="e">
        <f t="shared" si="1439"/>
        <v>#N/A</v>
      </c>
      <c r="AW1163" s="5" t="e">
        <f t="shared" si="1440"/>
        <v>#N/A</v>
      </c>
      <c r="AX1163" s="5" t="e">
        <f t="shared" si="1441"/>
        <v>#N/A</v>
      </c>
      <c r="AY1163" s="5" t="e">
        <f t="shared" si="1442"/>
        <v>#N/A</v>
      </c>
      <c r="AZ1163" s="5" t="e">
        <f t="shared" si="1443"/>
        <v>#N/A</v>
      </c>
      <c r="BA1163" s="5" t="e">
        <f t="shared" si="1444"/>
        <v>#N/A</v>
      </c>
      <c r="BB1163" s="5" t="e">
        <f t="shared" si="1445"/>
        <v>#N/A</v>
      </c>
      <c r="BC1163" s="5" t="e">
        <f t="shared" si="1446"/>
        <v>#N/A</v>
      </c>
      <c r="BD1163" s="5" t="e">
        <f t="shared" si="1447"/>
        <v>#N/A</v>
      </c>
      <c r="BE1163" s="5" t="e">
        <f t="shared" si="1448"/>
        <v>#N/A</v>
      </c>
      <c r="BF1163" s="5" t="e">
        <f t="shared" si="1449"/>
        <v>#N/A</v>
      </c>
      <c r="BG1163" s="5" t="e">
        <f t="shared" si="1450"/>
        <v>#N/A</v>
      </c>
      <c r="BH1163" s="5" t="e">
        <f t="shared" si="1451"/>
        <v>#N/A</v>
      </c>
      <c r="BI1163" s="5" t="e">
        <f t="shared" si="1452"/>
        <v>#N/A</v>
      </c>
      <c r="BJ1163" s="8" t="e">
        <f t="shared" si="1453"/>
        <v>#N/A</v>
      </c>
      <c r="BK1163" s="8" t="e">
        <f t="shared" si="1454"/>
        <v>#N/A</v>
      </c>
      <c r="BL1163" s="8" t="e">
        <f t="shared" si="1455"/>
        <v>#N/A</v>
      </c>
      <c r="BM1163" s="8" t="e">
        <f t="shared" si="1456"/>
        <v>#N/A</v>
      </c>
      <c r="BN1163" s="8" t="e">
        <f t="shared" si="1457"/>
        <v>#N/A</v>
      </c>
    </row>
    <row r="1164" spans="1:66" x14ac:dyDescent="0.25">
      <c r="A1164" t="s">
        <v>10</v>
      </c>
      <c r="B1164" t="s">
        <v>38</v>
      </c>
      <c r="C1164" t="s">
        <v>42</v>
      </c>
      <c r="D1164" s="7" t="s">
        <v>562</v>
      </c>
      <c r="E1164">
        <f>VLOOKUP(A1164,home!$A$2:$E$405,3,FALSE)</f>
        <v>1.5653594771241801</v>
      </c>
      <c r="F1164">
        <f>VLOOKUP(B1164,home!$B$2:$E$405,3,FALSE)</f>
        <v>0.86</v>
      </c>
      <c r="G1164">
        <f>VLOOKUP(C1164,away!$B$2:$E$405,4,FALSE)</f>
        <v>1.39</v>
      </c>
      <c r="H1164">
        <f>VLOOKUP(A1164,away!$A$2:$E$405,3,FALSE)</f>
        <v>1.3758169934640501</v>
      </c>
      <c r="I1164">
        <f>VLOOKUP(C1164,away!$B$2:$E$405,3,FALSE)</f>
        <v>0.79</v>
      </c>
      <c r="J1164">
        <f>VLOOKUP(B1164,home!$B$2:$E$405,4,FALSE)</f>
        <v>1.03</v>
      </c>
      <c r="K1164" s="3">
        <f t="shared" si="1402"/>
        <v>1.8712307189542445</v>
      </c>
      <c r="L1164" s="3">
        <f t="shared" si="1403"/>
        <v>1.1195022875816976</v>
      </c>
      <c r="M1164" s="5">
        <f t="shared" si="1404"/>
        <v>5.0250589210181634E-2</v>
      </c>
      <c r="N1164" s="5">
        <f t="shared" si="1405"/>
        <v>9.4030446175642574E-2</v>
      </c>
      <c r="O1164" s="5">
        <f t="shared" si="1406"/>
        <v>5.6255649573126502E-2</v>
      </c>
      <c r="P1164" s="5">
        <f t="shared" si="1407"/>
        <v>0.10526729959595954</v>
      </c>
      <c r="Q1164" s="5">
        <f t="shared" si="1408"/>
        <v>8.7976329700418049E-2</v>
      </c>
      <c r="R1164" s="5">
        <f t="shared" si="1409"/>
        <v>3.1489164193254739E-2</v>
      </c>
      <c r="S1164" s="5">
        <f t="shared" si="1410"/>
        <v>5.5129723543521497E-2</v>
      </c>
      <c r="T1164" s="5">
        <f t="shared" si="1411"/>
        <v>9.8489702352659636E-2</v>
      </c>
      <c r="U1164" s="5">
        <f t="shared" si="1412"/>
        <v>5.8923491352612323E-2</v>
      </c>
      <c r="V1164" s="5">
        <f t="shared" si="1413"/>
        <v>1.2832037762283236E-2</v>
      </c>
      <c r="W1164" s="5">
        <f t="shared" si="1414"/>
        <v>5.4874670225422952E-2</v>
      </c>
      <c r="X1164" s="5">
        <f t="shared" si="1415"/>
        <v>6.1432318847652261E-2</v>
      </c>
      <c r="Y1164" s="5">
        <f t="shared" si="1416"/>
        <v>3.4386810740697479E-2</v>
      </c>
      <c r="Z1164" s="5">
        <f t="shared" si="1417"/>
        <v>1.1750730449461452E-2</v>
      </c>
      <c r="AA1164" s="5">
        <f t="shared" si="1418"/>
        <v>2.1988327787183286E-2</v>
      </c>
      <c r="AB1164" s="5">
        <f t="shared" si="1419"/>
        <v>2.0572617206906292E-2</v>
      </c>
      <c r="AC1164" s="5">
        <f t="shared" si="1420"/>
        <v>1.6800722946488879E-3</v>
      </c>
      <c r="AD1164" s="5">
        <f t="shared" si="1421"/>
        <v>2.567079215457382E-2</v>
      </c>
      <c r="AE1164" s="5">
        <f t="shared" si="1422"/>
        <v>2.8738510541079683E-2</v>
      </c>
      <c r="AF1164" s="5">
        <f t="shared" si="1423"/>
        <v>1.6086414146214721E-2</v>
      </c>
      <c r="AG1164" s="5">
        <f t="shared" si="1424"/>
        <v>6.002925811891319E-3</v>
      </c>
      <c r="AH1164" s="5">
        <f t="shared" si="1425"/>
        <v>3.2887424047320013E-3</v>
      </c>
      <c r="AI1164" s="5">
        <f t="shared" si="1426"/>
        <v>6.1539958144619742E-3</v>
      </c>
      <c r="AJ1164" s="5">
        <f t="shared" si="1427"/>
        <v>5.7577730061685473E-3</v>
      </c>
      <c r="AK1164" s="5">
        <f t="shared" si="1428"/>
        <v>3.5913739073027027E-3</v>
      </c>
      <c r="AL1164" s="5">
        <f t="shared" si="1429"/>
        <v>1.407797809844121E-4</v>
      </c>
      <c r="AM1164" s="5">
        <f t="shared" si="1430"/>
        <v>9.6071949719056318E-3</v>
      </c>
      <c r="AN1164" s="5">
        <f t="shared" si="1431"/>
        <v>1.0755276748291737E-2</v>
      </c>
      <c r="AO1164" s="5">
        <f t="shared" si="1432"/>
        <v>6.0202784616434218E-3</v>
      </c>
      <c r="AP1164" s="5">
        <f t="shared" si="1433"/>
        <v>2.2465718365628777E-3</v>
      </c>
      <c r="AQ1164" s="5">
        <f t="shared" si="1434"/>
        <v>6.2876057756218928E-4</v>
      </c>
      <c r="AR1164" s="5">
        <f t="shared" si="1435"/>
        <v>7.3635092907288198E-4</v>
      </c>
      <c r="AS1164" s="5">
        <f t="shared" si="1436"/>
        <v>1.3778824784116748E-3</v>
      </c>
      <c r="AT1164" s="5">
        <f t="shared" si="1437"/>
        <v>1.2891680103563675E-3</v>
      </c>
      <c r="AU1164" s="5">
        <f t="shared" si="1438"/>
        <v>8.0411026095731925E-4</v>
      </c>
      <c r="AV1164" s="5">
        <f t="shared" si="1439"/>
        <v>3.7616895543241246E-4</v>
      </c>
      <c r="AW1164" s="5">
        <f t="shared" si="1440"/>
        <v>8.1920031048760115E-6</v>
      </c>
      <c r="AX1164" s="5">
        <f t="shared" si="1441"/>
        <v>2.9962130590687613E-3</v>
      </c>
      <c r="AY1164" s="5">
        <f t="shared" si="1442"/>
        <v>3.3542673737096342E-3</v>
      </c>
      <c r="AZ1164" s="5">
        <f t="shared" si="1443"/>
        <v>1.8775549990142945E-3</v>
      </c>
      <c r="BA1164" s="5">
        <f t="shared" si="1444"/>
        <v>7.006423721523181E-4</v>
      </c>
      <c r="BB1164" s="5">
        <f t="shared" si="1445"/>
        <v>1.9609268460029681E-4</v>
      </c>
      <c r="BC1164" s="5">
        <f t="shared" si="1446"/>
        <v>4.3905241797613731E-5</v>
      </c>
      <c r="BD1164" s="5">
        <f t="shared" si="1447"/>
        <v>1.3739109159333307E-4</v>
      </c>
      <c r="BE1164" s="5">
        <f t="shared" si="1448"/>
        <v>2.5709043110010111E-4</v>
      </c>
      <c r="BF1164" s="5">
        <f t="shared" si="1449"/>
        <v>2.4053775611184951E-4</v>
      </c>
      <c r="BG1164" s="5">
        <f t="shared" si="1450"/>
        <v>1.500338794349389E-4</v>
      </c>
      <c r="BH1164" s="5">
        <f t="shared" si="1451"/>
        <v>7.0187001020633797E-5</v>
      </c>
      <c r="BI1164" s="5">
        <f t="shared" si="1452"/>
        <v>2.626721447621658E-5</v>
      </c>
      <c r="BJ1164" s="8">
        <f t="shared" si="1453"/>
        <v>0.5461156790225612</v>
      </c>
      <c r="BK1164" s="8">
        <f t="shared" si="1454"/>
        <v>0.22865476956128886</v>
      </c>
      <c r="BL1164" s="8">
        <f t="shared" si="1455"/>
        <v>0.21348632325371605</v>
      </c>
      <c r="BM1164" s="8">
        <f t="shared" si="1456"/>
        <v>0.57139194846783981</v>
      </c>
      <c r="BN1164" s="8">
        <f t="shared" si="1457"/>
        <v>0.42526947844858309</v>
      </c>
    </row>
    <row r="1165" spans="1:66" x14ac:dyDescent="0.25">
      <c r="A1165" t="s">
        <v>10</v>
      </c>
      <c r="B1165" t="s">
        <v>37</v>
      </c>
      <c r="C1165" t="s">
        <v>11</v>
      </c>
      <c r="D1165" s="7" t="s">
        <v>562</v>
      </c>
      <c r="E1165">
        <f>VLOOKUP(A1165,home!$A$2:$E$405,3,FALSE)</f>
        <v>1.5653594771241801</v>
      </c>
      <c r="F1165">
        <f>VLOOKUP(B1165,home!$B$2:$E$405,3,FALSE)</f>
        <v>0.71</v>
      </c>
      <c r="G1165">
        <f>VLOOKUP(C1165,away!$B$2:$E$405,4,FALSE)</f>
        <v>1.2</v>
      </c>
      <c r="H1165">
        <f>VLOOKUP(A1165,away!$A$2:$E$405,3,FALSE)</f>
        <v>1.3758169934640501</v>
      </c>
      <c r="I1165">
        <f>VLOOKUP(C1165,away!$B$2:$E$405,3,FALSE)</f>
        <v>0.71</v>
      </c>
      <c r="J1165">
        <f>VLOOKUP(B1165,home!$B$2:$E$405,4,FALSE)</f>
        <v>1.58</v>
      </c>
      <c r="K1165" s="3">
        <f t="shared" si="1402"/>
        <v>1.3336862745098013</v>
      </c>
      <c r="L1165" s="3">
        <f t="shared" si="1403"/>
        <v>1.5433915032679713</v>
      </c>
      <c r="M1165" s="5">
        <f t="shared" si="1404"/>
        <v>5.6299040997273751E-2</v>
      </c>
      <c r="N1165" s="5">
        <f t="shared" si="1405"/>
        <v>7.5085258246128578E-2</v>
      </c>
      <c r="O1165" s="5">
        <f t="shared" si="1406"/>
        <v>8.6891461517327476E-2</v>
      </c>
      <c r="P1165" s="5">
        <f t="shared" si="1407"/>
        <v>0.11588594959775622</v>
      </c>
      <c r="Q1165" s="5">
        <f t="shared" si="1408"/>
        <v>5.0070089170442804E-2</v>
      </c>
      <c r="R1165" s="5">
        <f t="shared" si="1409"/>
        <v>6.7053771706189591E-2</v>
      </c>
      <c r="S1165" s="5">
        <f t="shared" si="1410"/>
        <v>5.9634911520180363E-2</v>
      </c>
      <c r="T1165" s="5">
        <f t="shared" si="1411"/>
        <v>7.7277750193531072E-2</v>
      </c>
      <c r="U1165" s="5">
        <f t="shared" si="1412"/>
        <v>8.9428694978658685E-2</v>
      </c>
      <c r="V1165" s="5">
        <f t="shared" si="1413"/>
        <v>1.363916729954982E-2</v>
      </c>
      <c r="W1165" s="5">
        <f t="shared" si="1414"/>
        <v>2.2259263563367142E-2</v>
      </c>
      <c r="X1165" s="5">
        <f t="shared" si="1415"/>
        <v>3.4354758252703191E-2</v>
      </c>
      <c r="Y1165" s="5">
        <f t="shared" si="1416"/>
        <v>2.6511420992023669E-2</v>
      </c>
      <c r="Z1165" s="5">
        <f t="shared" si="1417"/>
        <v>3.4496740504467764E-2</v>
      </c>
      <c r="AA1165" s="5">
        <f t="shared" si="1418"/>
        <v>4.6007829326134966E-2</v>
      </c>
      <c r="AB1165" s="5">
        <f t="shared" si="1419"/>
        <v>3.0680005246127875E-2</v>
      </c>
      <c r="AC1165" s="5">
        <f t="shared" si="1420"/>
        <v>1.754678927732017E-3</v>
      </c>
      <c r="AD1165" s="5">
        <f t="shared" si="1421"/>
        <v>7.421718573789717E-3</v>
      </c>
      <c r="AE1165" s="5">
        <f t="shared" si="1422"/>
        <v>1.1454617386433134E-2</v>
      </c>
      <c r="AF1165" s="5">
        <f t="shared" si="1423"/>
        <v>8.8394795737032402E-3</v>
      </c>
      <c r="AG1165" s="5">
        <f t="shared" si="1424"/>
        <v>4.5475925557881235E-3</v>
      </c>
      <c r="AH1165" s="5">
        <f t="shared" si="1425"/>
        <v>1.3310494046258907E-2</v>
      </c>
      <c r="AI1165" s="5">
        <f t="shared" si="1426"/>
        <v>1.7752023216439927E-2</v>
      </c>
      <c r="AJ1165" s="5">
        <f t="shared" si="1427"/>
        <v>1.1837814854272639E-2</v>
      </c>
      <c r="AK1165" s="5">
        <f t="shared" si="1428"/>
        <v>5.2626437304438894E-3</v>
      </c>
      <c r="AL1165" s="5">
        <f t="shared" si="1429"/>
        <v>1.4447324869298859E-4</v>
      </c>
      <c r="AM1165" s="5">
        <f t="shared" si="1430"/>
        <v>1.9796488390275598E-3</v>
      </c>
      <c r="AN1165" s="5">
        <f t="shared" si="1431"/>
        <v>3.0553731976094389E-3</v>
      </c>
      <c r="AO1165" s="5">
        <f t="shared" si="1432"/>
        <v>2.3578185162515509E-3</v>
      </c>
      <c r="AP1165" s="5">
        <f t="shared" si="1433"/>
        <v>1.2130123547435129E-3</v>
      </c>
      <c r="AQ1165" s="5">
        <f t="shared" si="1434"/>
        <v>4.680382404175531E-4</v>
      </c>
      <c r="AR1165" s="5">
        <f t="shared" si="1435"/>
        <v>4.1086606830589801E-3</v>
      </c>
      <c r="AS1165" s="5">
        <f t="shared" si="1436"/>
        <v>5.4796643596138261E-3</v>
      </c>
      <c r="AT1165" s="5">
        <f t="shared" si="1437"/>
        <v>3.654076572668751E-3</v>
      </c>
      <c r="AU1165" s="5">
        <f t="shared" si="1438"/>
        <v>1.6244639236587105E-3</v>
      </c>
      <c r="AV1165" s="5">
        <f t="shared" si="1439"/>
        <v>5.4163130960498953E-4</v>
      </c>
      <c r="AW1165" s="5">
        <f t="shared" si="1440"/>
        <v>8.2606595658581936E-6</v>
      </c>
      <c r="AX1165" s="5">
        <f t="shared" si="1441"/>
        <v>4.4003841416005322E-4</v>
      </c>
      <c r="AY1165" s="5">
        <f t="shared" si="1442"/>
        <v>6.7915154952613859E-4</v>
      </c>
      <c r="AZ1165" s="5">
        <f t="shared" si="1443"/>
        <v>5.2409836548495976E-4</v>
      </c>
      <c r="BA1165" s="5">
        <f t="shared" si="1444"/>
        <v>2.6962965472203951E-4</v>
      </c>
      <c r="BB1165" s="5">
        <f t="shared" si="1445"/>
        <v>1.0403602953176818E-4</v>
      </c>
      <c r="BC1165" s="5">
        <f t="shared" si="1446"/>
        <v>3.2113664802613325E-5</v>
      </c>
      <c r="BD1165" s="5">
        <f t="shared" si="1447"/>
        <v>1.0568786646740691E-3</v>
      </c>
      <c r="BE1165" s="5">
        <f t="shared" si="1448"/>
        <v>1.4095445688980526E-3</v>
      </c>
      <c r="BF1165" s="5">
        <f t="shared" si="1449"/>
        <v>9.3994512242458412E-4</v>
      </c>
      <c r="BG1165" s="5">
        <f t="shared" si="1450"/>
        <v>4.1786396952336771E-4</v>
      </c>
      <c r="BH1165" s="5">
        <f t="shared" si="1451"/>
        <v>1.3932486019137426E-4</v>
      </c>
      <c r="BI1165" s="5">
        <f t="shared" si="1452"/>
        <v>3.7163130747046554E-5</v>
      </c>
      <c r="BJ1165" s="8">
        <f t="shared" si="1453"/>
        <v>0.32894490733418796</v>
      </c>
      <c r="BK1165" s="8">
        <f t="shared" si="1454"/>
        <v>0.24803737314071128</v>
      </c>
      <c r="BL1165" s="8">
        <f t="shared" si="1455"/>
        <v>0.38763395578691767</v>
      </c>
      <c r="BM1165" s="8">
        <f t="shared" si="1456"/>
        <v>0.54715651464120552</v>
      </c>
      <c r="BN1165" s="8">
        <f t="shared" si="1457"/>
        <v>0.45128557123511842</v>
      </c>
    </row>
    <row r="1166" spans="1:66" x14ac:dyDescent="0.25">
      <c r="A1166" t="s">
        <v>10</v>
      </c>
      <c r="B1166" t="s">
        <v>447</v>
      </c>
      <c r="C1166" t="s">
        <v>224</v>
      </c>
      <c r="D1166" s="7" t="s">
        <v>562</v>
      </c>
      <c r="E1166">
        <f>VLOOKUP(A1166,home!$A$2:$E$405,3,FALSE)</f>
        <v>1.5653594771241801</v>
      </c>
      <c r="F1166">
        <f>VLOOKUP(B1166,home!$B$2:$E$405,3,FALSE)</f>
        <v>0.6</v>
      </c>
      <c r="G1166">
        <f>VLOOKUP(C1166,away!$B$2:$E$405,4,FALSE)</f>
        <v>0.79</v>
      </c>
      <c r="H1166">
        <f>VLOOKUP(A1166,away!$A$2:$E$405,3,FALSE)</f>
        <v>1.3758169934640501</v>
      </c>
      <c r="I1166">
        <f>VLOOKUP(C1166,away!$B$2:$E$405,3,FALSE)</f>
        <v>1.35</v>
      </c>
      <c r="J1166">
        <f>VLOOKUP(B1166,home!$B$2:$E$405,4,FALSE)</f>
        <v>1.28</v>
      </c>
      <c r="K1166" s="3">
        <f t="shared" si="1402"/>
        <v>0.7419803921568614</v>
      </c>
      <c r="L1166" s="3">
        <f t="shared" si="1403"/>
        <v>2.377411764705879</v>
      </c>
      <c r="M1166" s="5">
        <f t="shared" si="1404"/>
        <v>4.4184017210577575E-2</v>
      </c>
      <c r="N1166" s="5">
        <f t="shared" si="1405"/>
        <v>3.278367441696986E-2</v>
      </c>
      <c r="O1166" s="5">
        <f t="shared" si="1406"/>
        <v>0.10504360232839417</v>
      </c>
      <c r="P1166" s="5">
        <f t="shared" si="1407"/>
        <v>7.79402932491913E-2</v>
      </c>
      <c r="Q1166" s="5">
        <f t="shared" si="1408"/>
        <v>1.2162421800123079E-2</v>
      </c>
      <c r="R1166" s="5">
        <f t="shared" si="1409"/>
        <v>0.1248659479913051</v>
      </c>
      <c r="S1166" s="5">
        <f t="shared" si="1410"/>
        <v>3.4371531241820089E-2</v>
      </c>
      <c r="T1166" s="5">
        <f t="shared" si="1411"/>
        <v>2.8915084674927864E-2</v>
      </c>
      <c r="U1166" s="5">
        <f t="shared" si="1412"/>
        <v>9.2648085057626811E-2</v>
      </c>
      <c r="V1166" s="5">
        <f t="shared" si="1413"/>
        <v>6.7367930596151015E-3</v>
      </c>
      <c r="W1166" s="5">
        <f t="shared" si="1414"/>
        <v>3.0080928322774947E-3</v>
      </c>
      <c r="X1166" s="5">
        <f t="shared" si="1415"/>
        <v>7.1514752887839456E-3</v>
      </c>
      <c r="Y1166" s="5">
        <f t="shared" si="1416"/>
        <v>8.5010007432791638E-3</v>
      </c>
      <c r="Z1166" s="5">
        <f t="shared" si="1417"/>
        <v>9.895259125522704E-2</v>
      </c>
      <c r="AA1166" s="5">
        <f t="shared" si="1418"/>
        <v>7.342088246449098E-2</v>
      </c>
      <c r="AB1166" s="5">
        <f t="shared" si="1419"/>
        <v>2.7238427581752916E-2</v>
      </c>
      <c r="AC1166" s="5">
        <f t="shared" si="1420"/>
        <v>7.4272845105262592E-4</v>
      </c>
      <c r="AD1166" s="5">
        <f t="shared" si="1421"/>
        <v>5.5798647483437473E-4</v>
      </c>
      <c r="AE1166" s="5">
        <f t="shared" si="1422"/>
        <v>1.3265636098180036E-3</v>
      </c>
      <c r="AF1166" s="5">
        <f t="shared" si="1423"/>
        <v>1.5768939663060107E-3</v>
      </c>
      <c r="AG1166" s="5">
        <f t="shared" si="1424"/>
        <v>1.2496420890632084E-3</v>
      </c>
      <c r="AH1166" s="5">
        <f t="shared" si="1425"/>
        <v>5.8812763649577215E-2</v>
      </c>
      <c r="AI1166" s="5">
        <f t="shared" si="1426"/>
        <v>4.3637917436542106E-2</v>
      </c>
      <c r="AJ1166" s="5">
        <f t="shared" si="1427"/>
        <v>1.6189239546237123E-2</v>
      </c>
      <c r="AK1166" s="5">
        <f t="shared" si="1428"/>
        <v>4.0040327690794644E-3</v>
      </c>
      <c r="AL1166" s="5">
        <f t="shared" si="1429"/>
        <v>5.2406708972312233E-5</v>
      </c>
      <c r="AM1166" s="5">
        <f t="shared" si="1430"/>
        <v>8.2803004683166832E-5</v>
      </c>
      <c r="AN1166" s="5">
        <f t="shared" si="1431"/>
        <v>1.9685683748675684E-4</v>
      </c>
      <c r="AO1166" s="5">
        <f t="shared" si="1432"/>
        <v>2.3400488070190456E-4</v>
      </c>
      <c r="AP1166" s="5">
        <f t="shared" si="1433"/>
        <v>1.8544198545976785E-4</v>
      </c>
      <c r="AQ1166" s="5">
        <f t="shared" si="1434"/>
        <v>1.1021798947561716E-4</v>
      </c>
      <c r="AR1166" s="5">
        <f t="shared" si="1435"/>
        <v>2.7964431243074246E-2</v>
      </c>
      <c r="AS1166" s="5">
        <f t="shared" si="1436"/>
        <v>2.0749059660179817E-2</v>
      </c>
      <c r="AT1166" s="5">
        <f t="shared" si="1437"/>
        <v>7.6976977117731655E-3</v>
      </c>
      <c r="AU1166" s="5">
        <f t="shared" si="1438"/>
        <v>1.9038469222954766E-3</v>
      </c>
      <c r="AV1166" s="5">
        <f t="shared" si="1439"/>
        <v>3.5315427150285774E-4</v>
      </c>
      <c r="AW1166" s="5">
        <f t="shared" si="1440"/>
        <v>2.5679184235206453E-6</v>
      </c>
      <c r="AX1166" s="5">
        <f t="shared" si="1441"/>
        <v>1.023970098109709E-5</v>
      </c>
      <c r="AY1166" s="5">
        <f t="shared" si="1442"/>
        <v>2.4343985579530556E-5</v>
      </c>
      <c r="AZ1166" s="5">
        <f t="shared" si="1443"/>
        <v>2.8937838858303107E-5</v>
      </c>
      <c r="BA1166" s="5">
        <f t="shared" si="1444"/>
        <v>2.293238618229758E-5</v>
      </c>
      <c r="BB1166" s="5">
        <f t="shared" si="1445"/>
        <v>1.3629931175643203E-5</v>
      </c>
      <c r="BC1166" s="5">
        <f t="shared" si="1446"/>
        <v>6.4807917458211204E-6</v>
      </c>
      <c r="BD1166" s="5">
        <f t="shared" si="1447"/>
        <v>1.1080494638432218E-2</v>
      </c>
      <c r="BE1166" s="5">
        <f t="shared" si="1448"/>
        <v>8.2215097571159378E-3</v>
      </c>
      <c r="BF1166" s="5">
        <f t="shared" si="1449"/>
        <v>3.0500995168531719E-3</v>
      </c>
      <c r="BG1166" s="5">
        <f t="shared" si="1450"/>
        <v>7.543713452107236E-4</v>
      </c>
      <c r="BH1166" s="5">
        <f t="shared" si="1451"/>
        <v>1.3993218663783792E-4</v>
      </c>
      <c r="BI1166" s="5">
        <f t="shared" si="1452"/>
        <v>2.0765387743382024E-5</v>
      </c>
      <c r="BJ1166" s="8">
        <f t="shared" si="1453"/>
        <v>9.8148725228712944E-2</v>
      </c>
      <c r="BK1166" s="8">
        <f t="shared" si="1454"/>
        <v>0.16405211390680854</v>
      </c>
      <c r="BL1166" s="8">
        <f t="shared" si="1455"/>
        <v>0.62779626146582479</v>
      </c>
      <c r="BM1166" s="8">
        <f t="shared" si="1456"/>
        <v>0.59194795879285611</v>
      </c>
      <c r="BN1166" s="8">
        <f t="shared" si="1457"/>
        <v>0.39697995699656108</v>
      </c>
    </row>
    <row r="1167" spans="1:66" x14ac:dyDescent="0.25">
      <c r="A1167" t="s">
        <v>10</v>
      </c>
      <c r="B1167" t="s">
        <v>226</v>
      </c>
      <c r="C1167" t="s">
        <v>41</v>
      </c>
      <c r="D1167" s="7" t="s">
        <v>562</v>
      </c>
      <c r="E1167">
        <f>VLOOKUP(A1167,home!$A$2:$E$405,3,FALSE)</f>
        <v>1.5653594771241801</v>
      </c>
      <c r="F1167">
        <f>VLOOKUP(B1167,home!$B$2:$E$405,3,FALSE)</f>
        <v>0.94</v>
      </c>
      <c r="G1167">
        <f>VLOOKUP(C1167,away!$B$2:$E$405,4,FALSE)</f>
        <v>1.1299999999999999</v>
      </c>
      <c r="H1167">
        <f>VLOOKUP(A1167,away!$A$2:$E$405,3,FALSE)</f>
        <v>1.3758169934640501</v>
      </c>
      <c r="I1167">
        <f>VLOOKUP(C1167,away!$B$2:$E$405,3,FALSE)</f>
        <v>1.1599999999999999</v>
      </c>
      <c r="J1167">
        <f>VLOOKUP(B1167,home!$B$2:$E$405,4,FALSE)</f>
        <v>1.07</v>
      </c>
      <c r="K1167" s="3">
        <f t="shared" si="1402"/>
        <v>1.6627248366013039</v>
      </c>
      <c r="L1167" s="3">
        <f t="shared" si="1403"/>
        <v>1.7076640522875788</v>
      </c>
      <c r="M1167" s="5">
        <f t="shared" si="1404"/>
        <v>3.4376266195731045E-2</v>
      </c>
      <c r="N1167" s="5">
        <f t="shared" si="1405"/>
        <v>5.7158271593259827E-2</v>
      </c>
      <c r="O1167" s="5">
        <f t="shared" si="1406"/>
        <v>5.8703114034318576E-2</v>
      </c>
      <c r="P1167" s="5">
        <f t="shared" si="1407"/>
        <v>9.7607125690700056E-2</v>
      </c>
      <c r="Q1167" s="5">
        <f t="shared" si="1408"/>
        <v>4.751923889765796E-2</v>
      </c>
      <c r="R1167" s="5">
        <f t="shared" si="1409"/>
        <v>5.012259879687217E-2</v>
      </c>
      <c r="S1167" s="5">
        <f t="shared" si="1410"/>
        <v>6.9285818676136798E-2</v>
      </c>
      <c r="T1167" s="5">
        <f t="shared" si="1411"/>
        <v>8.1146896057596118E-2</v>
      </c>
      <c r="U1167" s="5">
        <f t="shared" si="1412"/>
        <v>8.3340089894561986E-2</v>
      </c>
      <c r="V1167" s="5">
        <f t="shared" si="1413"/>
        <v>2.1858716817388137E-2</v>
      </c>
      <c r="W1167" s="5">
        <f t="shared" si="1414"/>
        <v>2.6337139577175549E-2</v>
      </c>
      <c r="X1167" s="5">
        <f t="shared" si="1415"/>
        <v>4.4974986496023155E-2</v>
      </c>
      <c r="Y1167" s="5">
        <f t="shared" si="1416"/>
        <v>3.8401083845689035E-2</v>
      </c>
      <c r="Z1167" s="5">
        <f t="shared" si="1417"/>
        <v>2.8530853390883747E-2</v>
      </c>
      <c r="AA1167" s="5">
        <f t="shared" si="1418"/>
        <v>4.7438958542452933E-2</v>
      </c>
      <c r="AB1167" s="5">
        <f t="shared" si="1419"/>
        <v>3.9438967295518053E-2</v>
      </c>
      <c r="AC1167" s="5">
        <f t="shared" si="1420"/>
        <v>3.8790689695692893E-3</v>
      </c>
      <c r="AD1167" s="5">
        <f t="shared" si="1421"/>
        <v>1.0947854025001241E-2</v>
      </c>
      <c r="AE1167" s="5">
        <f t="shared" si="1422"/>
        <v>1.8695256768186497E-2</v>
      </c>
      <c r="AF1167" s="5">
        <f t="shared" si="1423"/>
        <v>1.5962608965659077E-2</v>
      </c>
      <c r="AG1167" s="5">
        <f t="shared" si="1424"/>
        <v>9.0862578371264692E-3</v>
      </c>
      <c r="AH1167" s="5">
        <f t="shared" si="1425"/>
        <v>1.2180278179174836E-2</v>
      </c>
      <c r="AI1167" s="5">
        <f t="shared" si="1426"/>
        <v>2.0252451045226907E-2</v>
      </c>
      <c r="AJ1167" s="5">
        <f t="shared" si="1427"/>
        <v>1.683712667747541E-2</v>
      </c>
      <c r="AK1167" s="5">
        <f t="shared" si="1428"/>
        <v>9.3318362345469179E-3</v>
      </c>
      <c r="AL1167" s="5">
        <f t="shared" si="1429"/>
        <v>4.4056532529721058E-4</v>
      </c>
      <c r="AM1167" s="5">
        <f t="shared" si="1430"/>
        <v>3.6406537589710225E-3</v>
      </c>
      <c r="AN1167" s="5">
        <f t="shared" si="1431"/>
        <v>6.2170135510204614E-3</v>
      </c>
      <c r="AO1167" s="5">
        <f t="shared" si="1432"/>
        <v>5.308285276831198E-3</v>
      </c>
      <c r="AP1167" s="5">
        <f t="shared" si="1433"/>
        <v>3.0215893155106847E-3</v>
      </c>
      <c r="AQ1167" s="5">
        <f t="shared" si="1434"/>
        <v>1.2899648637184568E-3</v>
      </c>
      <c r="AR1167" s="5">
        <f t="shared" si="1435"/>
        <v>4.1599646386879319E-3</v>
      </c>
      <c r="AS1167" s="5">
        <f t="shared" si="1436"/>
        <v>6.9168765241295936E-3</v>
      </c>
      <c r="AT1167" s="5">
        <f t="shared" si="1437"/>
        <v>5.7504311941873887E-3</v>
      </c>
      <c r="AU1167" s="5">
        <f t="shared" si="1438"/>
        <v>3.1871282559140885E-3</v>
      </c>
      <c r="AV1167" s="5">
        <f t="shared" si="1439"/>
        <v>1.3248293271355383E-3</v>
      </c>
      <c r="AW1167" s="5">
        <f t="shared" si="1440"/>
        <v>3.4748065582679702E-5</v>
      </c>
      <c r="AX1167" s="5">
        <f t="shared" si="1441"/>
        <v>1.0089009044178365E-3</v>
      </c>
      <c r="AY1167" s="5">
        <f t="shared" si="1442"/>
        <v>1.7228638067947654E-3</v>
      </c>
      <c r="AZ1167" s="5">
        <f t="shared" si="1443"/>
        <v>1.4710362949253773E-3</v>
      </c>
      <c r="BA1167" s="5">
        <f t="shared" si="1444"/>
        <v>8.3734526681812518E-4</v>
      </c>
      <c r="BB1167" s="5">
        <f t="shared" si="1445"/>
        <v>3.5747610287461585E-4</v>
      </c>
      <c r="BC1167" s="5">
        <f t="shared" si="1446"/>
        <v>1.220898180861675E-4</v>
      </c>
      <c r="BD1167" s="5">
        <f t="shared" si="1447"/>
        <v>1.1839703453791449E-3</v>
      </c>
      <c r="BE1167" s="5">
        <f t="shared" si="1448"/>
        <v>1.9686168990613283E-3</v>
      </c>
      <c r="BF1167" s="5">
        <f t="shared" si="1449"/>
        <v>1.6366341059111567E-3</v>
      </c>
      <c r="BG1167" s="5">
        <f t="shared" si="1450"/>
        <v>9.0709072544241614E-4</v>
      </c>
      <c r="BH1167" s="5">
        <f t="shared" si="1451"/>
        <v>3.7706056956095008E-4</v>
      </c>
      <c r="BI1167" s="5">
        <f t="shared" si="1452"/>
        <v>1.2538959478240502E-4</v>
      </c>
      <c r="BJ1167" s="8">
        <f t="shared" si="1453"/>
        <v>0.37522681302334365</v>
      </c>
      <c r="BK1167" s="8">
        <f t="shared" si="1454"/>
        <v>0.22917042548161731</v>
      </c>
      <c r="BL1167" s="8">
        <f t="shared" si="1455"/>
        <v>0.36518341288033968</v>
      </c>
      <c r="BM1167" s="8">
        <f t="shared" si="1456"/>
        <v>0.65093677382643278</v>
      </c>
      <c r="BN1167" s="8">
        <f t="shared" si="1457"/>
        <v>0.34548661520853963</v>
      </c>
    </row>
    <row r="1168" spans="1:66" x14ac:dyDescent="0.25">
      <c r="A1168" t="s">
        <v>13</v>
      </c>
      <c r="B1168" t="s">
        <v>227</v>
      </c>
      <c r="C1168" t="s">
        <v>53</v>
      </c>
      <c r="D1168" s="7" t="s">
        <v>562</v>
      </c>
      <c r="E1168">
        <f>VLOOKUP(A1168,home!$A$2:$E$405,3,FALSE)</f>
        <v>1.76143790849673</v>
      </c>
      <c r="F1168">
        <f>VLOOKUP(B1168,home!$B$2:$E$405,3,FALSE)</f>
        <v>1.6</v>
      </c>
      <c r="G1168">
        <f>VLOOKUP(C1168,away!$B$2:$E$405,4,FALSE)</f>
        <v>0.9</v>
      </c>
      <c r="H1168">
        <f>VLOOKUP(A1168,away!$A$2:$E$405,3,FALSE)</f>
        <v>1.3562091503267999</v>
      </c>
      <c r="I1168">
        <f>VLOOKUP(C1168,away!$B$2:$E$405,3,FALSE)</f>
        <v>0.43</v>
      </c>
      <c r="J1168">
        <f>VLOOKUP(B1168,home!$B$2:$E$405,4,FALSE)</f>
        <v>0.65</v>
      </c>
      <c r="K1168" s="3">
        <f t="shared" si="1402"/>
        <v>2.5364705882352916</v>
      </c>
      <c r="L1168" s="3">
        <f t="shared" si="1403"/>
        <v>0.37906045751634054</v>
      </c>
      <c r="M1168" s="5">
        <f t="shared" si="1404"/>
        <v>5.4175253854247603E-2</v>
      </c>
      <c r="N1168" s="5">
        <f t="shared" si="1405"/>
        <v>0.13741393801147969</v>
      </c>
      <c r="O1168" s="5">
        <f t="shared" si="1406"/>
        <v>2.0535696512054991E-2</v>
      </c>
      <c r="P1168" s="5">
        <f t="shared" si="1407"/>
        <v>5.2088190211753552E-2</v>
      </c>
      <c r="Q1168" s="5">
        <f t="shared" si="1408"/>
        <v>0.17427320608985289</v>
      </c>
      <c r="R1168" s="5">
        <f t="shared" si="1409"/>
        <v>3.8921352576381418E-3</v>
      </c>
      <c r="S1168" s="5">
        <f t="shared" si="1410"/>
        <v>1.2520382307922916E-2</v>
      </c>
      <c r="T1168" s="5">
        <f t="shared" si="1411"/>
        <v>6.6060081233259141E-2</v>
      </c>
      <c r="U1168" s="5">
        <f t="shared" si="1412"/>
        <v>9.8722866064327366E-3</v>
      </c>
      <c r="V1168" s="5">
        <f t="shared" si="1413"/>
        <v>1.3375603738307376E-3</v>
      </c>
      <c r="W1168" s="5">
        <f t="shared" si="1414"/>
        <v>0.14734628718812645</v>
      </c>
      <c r="X1168" s="5">
        <f t="shared" si="1415"/>
        <v>5.5853151034865323E-2</v>
      </c>
      <c r="Y1168" s="5">
        <f t="shared" si="1416"/>
        <v>1.0585860492502659E-2</v>
      </c>
      <c r="Z1168" s="5">
        <f t="shared" si="1417"/>
        <v>4.9178485715859811E-4</v>
      </c>
      <c r="AA1168" s="5">
        <f t="shared" si="1418"/>
        <v>1.2473978259222782E-3</v>
      </c>
      <c r="AB1168" s="5">
        <f t="shared" si="1419"/>
        <v>1.5819939486402524E-3</v>
      </c>
      <c r="AC1168" s="5">
        <f t="shared" si="1420"/>
        <v>8.0376987433277482E-5</v>
      </c>
      <c r="AD1168" s="5">
        <f t="shared" si="1421"/>
        <v>9.3434880934588363E-2</v>
      </c>
      <c r="AE1168" s="5">
        <f t="shared" si="1422"/>
        <v>3.5417468715049874E-2</v>
      </c>
      <c r="AF1168" s="5">
        <f t="shared" si="1423"/>
        <v>6.7126809475987412E-3</v>
      </c>
      <c r="AG1168" s="5">
        <f t="shared" si="1424"/>
        <v>8.4817063705266722E-4</v>
      </c>
      <c r="AH1168" s="5">
        <f t="shared" si="1425"/>
        <v>4.6604048238536575E-5</v>
      </c>
      <c r="AI1168" s="5">
        <f t="shared" si="1426"/>
        <v>1.1820979764974678E-4</v>
      </c>
      <c r="AJ1168" s="5">
        <f t="shared" si="1427"/>
        <v>1.4991783748991399E-4</v>
      </c>
      <c r="AK1168" s="5">
        <f t="shared" si="1428"/>
        <v>1.2675406181500166E-4</v>
      </c>
      <c r="AL1168" s="5">
        <f t="shared" si="1429"/>
        <v>3.0912208155672715E-6</v>
      </c>
      <c r="AM1168" s="5">
        <f t="shared" si="1430"/>
        <v>4.7398965481169938E-2</v>
      </c>
      <c r="AN1168" s="5">
        <f t="shared" si="1431"/>
        <v>1.796707354109351E-2</v>
      </c>
      <c r="AO1168" s="5">
        <f t="shared" si="1432"/>
        <v>3.4053035583583215E-3</v>
      </c>
      <c r="AP1168" s="5">
        <f t="shared" si="1433"/>
        <v>4.3027197493777605E-4</v>
      </c>
      <c r="AQ1168" s="5">
        <f t="shared" si="1434"/>
        <v>4.0774772919093182E-5</v>
      </c>
      <c r="AR1168" s="5">
        <f t="shared" si="1435"/>
        <v>3.5331503694826565E-6</v>
      </c>
      <c r="AS1168" s="5">
        <f t="shared" si="1436"/>
        <v>8.9617319960054131E-6</v>
      </c>
      <c r="AT1168" s="5">
        <f t="shared" si="1437"/>
        <v>1.1365584813757441E-5</v>
      </c>
      <c r="AU1168" s="5">
        <f t="shared" si="1438"/>
        <v>9.6094905327298112E-6</v>
      </c>
      <c r="AV1168" s="5">
        <f t="shared" si="1439"/>
        <v>6.0935475260486646E-6</v>
      </c>
      <c r="AW1168" s="5">
        <f t="shared" si="1440"/>
        <v>8.2559269517015413E-8</v>
      </c>
      <c r="AX1168" s="5">
        <f t="shared" si="1441"/>
        <v>2.0037680309294568E-2</v>
      </c>
      <c r="AY1168" s="5">
        <f t="shared" si="1442"/>
        <v>7.5954922656073674E-3</v>
      </c>
      <c r="AZ1168" s="5">
        <f t="shared" si="1443"/>
        <v>1.4395753866314773E-3</v>
      </c>
      <c r="BA1168" s="5">
        <f t="shared" si="1444"/>
        <v>1.818953682285969E-4</v>
      </c>
      <c r="BB1168" s="5">
        <f t="shared" si="1445"/>
        <v>1.7237335375208786E-5</v>
      </c>
      <c r="BC1168" s="5">
        <f t="shared" si="1446"/>
        <v>1.3067984467378493E-6</v>
      </c>
      <c r="BD1168" s="5">
        <f t="shared" si="1447"/>
        <v>2.2321293258835398E-7</v>
      </c>
      <c r="BE1168" s="5">
        <f t="shared" si="1448"/>
        <v>5.6617303842410675E-7</v>
      </c>
      <c r="BF1168" s="5">
        <f t="shared" si="1449"/>
        <v>7.1804062990727821E-7</v>
      </c>
      <c r="BG1168" s="5">
        <f t="shared" si="1450"/>
        <v>6.0709631297258435E-7</v>
      </c>
      <c r="BH1168" s="5">
        <f t="shared" si="1451"/>
        <v>3.8497048552026209E-7</v>
      </c>
      <c r="BI1168" s="5">
        <f t="shared" si="1452"/>
        <v>1.9529326277216095E-7</v>
      </c>
      <c r="BJ1168" s="8">
        <f t="shared" si="1453"/>
        <v>0.82646130207643842</v>
      </c>
      <c r="BK1168" s="8">
        <f t="shared" si="1454"/>
        <v>0.12780034722161104</v>
      </c>
      <c r="BL1168" s="8">
        <f t="shared" si="1455"/>
        <v>3.7613254187781817E-2</v>
      </c>
      <c r="BM1168" s="8">
        <f t="shared" si="1456"/>
        <v>0.54239285869962517</v>
      </c>
      <c r="BN1168" s="8">
        <f t="shared" si="1457"/>
        <v>0.44237841993702692</v>
      </c>
    </row>
    <row r="1169" spans="1:66" x14ac:dyDescent="0.25">
      <c r="A1169" t="s">
        <v>13</v>
      </c>
      <c r="B1169" t="s">
        <v>229</v>
      </c>
      <c r="C1169" t="s">
        <v>51</v>
      </c>
      <c r="D1169" s="7" t="s">
        <v>562</v>
      </c>
      <c r="E1169">
        <f>VLOOKUP(A1169,home!$A$2:$E$405,3,FALSE)</f>
        <v>1.76143790849673</v>
      </c>
      <c r="F1169">
        <f>VLOOKUP(B1169,home!$B$2:$E$405,3,FALSE)</f>
        <v>0.67</v>
      </c>
      <c r="G1169">
        <f>VLOOKUP(C1169,away!$B$2:$E$405,4,FALSE)</f>
        <v>1.1000000000000001</v>
      </c>
      <c r="H1169">
        <f>VLOOKUP(A1169,away!$A$2:$E$405,3,FALSE)</f>
        <v>1.3562091503267999</v>
      </c>
      <c r="I1169">
        <f>VLOOKUP(C1169,away!$B$2:$E$405,3,FALSE)</f>
        <v>0.6</v>
      </c>
      <c r="J1169">
        <f>VLOOKUP(B1169,home!$B$2:$E$405,4,FALSE)</f>
        <v>0.95</v>
      </c>
      <c r="K1169" s="3">
        <f t="shared" si="1402"/>
        <v>1.2981797385620901</v>
      </c>
      <c r="L1169" s="3">
        <f t="shared" si="1403"/>
        <v>0.77303921568627587</v>
      </c>
      <c r="M1169" s="5">
        <f t="shared" si="1404"/>
        <v>0.12603206071880446</v>
      </c>
      <c r="N1169" s="5">
        <f t="shared" si="1405"/>
        <v>0.16361226763437908</v>
      </c>
      <c r="O1169" s="5">
        <f t="shared" si="1406"/>
        <v>9.7427725369389692E-2</v>
      </c>
      <c r="P1169" s="5">
        <f t="shared" si="1407"/>
        <v>0.12647869904873346</v>
      </c>
      <c r="Q1169" s="5">
        <f t="shared" si="1408"/>
        <v>0.10619906541157449</v>
      </c>
      <c r="R1169" s="5">
        <f t="shared" si="1409"/>
        <v>3.7657726202825439E-2</v>
      </c>
      <c r="S1169" s="5">
        <f t="shared" si="1410"/>
        <v>3.1731730049132836E-2</v>
      </c>
      <c r="T1169" s="5">
        <f t="shared" si="1411"/>
        <v>8.2096042232379041E-2</v>
      </c>
      <c r="U1169" s="5">
        <f t="shared" si="1412"/>
        <v>4.8886497156826705E-2</v>
      </c>
      <c r="V1169" s="5">
        <f t="shared" si="1413"/>
        <v>3.5382424936517337E-3</v>
      </c>
      <c r="W1169" s="5">
        <f t="shared" si="1414"/>
        <v>4.5955158323845377E-2</v>
      </c>
      <c r="X1169" s="5">
        <f t="shared" si="1415"/>
        <v>3.5525139547404057E-2</v>
      </c>
      <c r="Y1169" s="5">
        <f t="shared" si="1416"/>
        <v>1.3731163006435365E-2</v>
      </c>
      <c r="Z1169" s="5">
        <f t="shared" si="1417"/>
        <v>9.7036330427869005E-3</v>
      </c>
      <c r="AA1169" s="5">
        <f t="shared" si="1418"/>
        <v>1.259705980658756E-2</v>
      </c>
      <c r="AB1169" s="5">
        <f t="shared" si="1419"/>
        <v>8.1766239031834265E-3</v>
      </c>
      <c r="AC1169" s="5">
        <f t="shared" si="1420"/>
        <v>2.2192384271296732E-4</v>
      </c>
      <c r="AD1169" s="5">
        <f t="shared" si="1421"/>
        <v>1.4914513854607266E-2</v>
      </c>
      <c r="AE1169" s="5">
        <f t="shared" si="1422"/>
        <v>1.1529504092507695E-2</v>
      </c>
      <c r="AF1169" s="5">
        <f t="shared" si="1423"/>
        <v>4.4563794004619274E-3</v>
      </c>
      <c r="AG1169" s="5">
        <f t="shared" si="1424"/>
        <v>1.1483186788445218E-3</v>
      </c>
      <c r="AH1169" s="5">
        <f t="shared" si="1425"/>
        <v>1.8753222191758535E-3</v>
      </c>
      <c r="AI1169" s="5">
        <f t="shared" si="1426"/>
        <v>2.4345053082093886E-3</v>
      </c>
      <c r="AJ1169" s="5">
        <f t="shared" si="1427"/>
        <v>1.5802127322696426E-3</v>
      </c>
      <c r="AK1169" s="5">
        <f t="shared" si="1428"/>
        <v>6.8380005055009713E-4</v>
      </c>
      <c r="AL1169" s="5">
        <f t="shared" si="1429"/>
        <v>8.9084122735585404E-6</v>
      </c>
      <c r="AM1169" s="5">
        <f t="shared" si="1430"/>
        <v>3.872343939310941E-3</v>
      </c>
      <c r="AN1169" s="5">
        <f t="shared" si="1431"/>
        <v>2.9934737217124337E-3</v>
      </c>
      <c r="AO1169" s="5">
        <f t="shared" si="1432"/>
        <v>1.1570362890050282E-3</v>
      </c>
      <c r="AP1169" s="5">
        <f t="shared" si="1433"/>
        <v>2.9814480845766878E-4</v>
      </c>
      <c r="AQ1169" s="5">
        <f t="shared" si="1434"/>
        <v>5.7619407222762792E-5</v>
      </c>
      <c r="AR1169" s="5">
        <f t="shared" si="1435"/>
        <v>2.8993952349414968E-4</v>
      </c>
      <c r="AS1169" s="5">
        <f t="shared" si="1436"/>
        <v>3.7639361480845229E-4</v>
      </c>
      <c r="AT1169" s="5">
        <f t="shared" si="1437"/>
        <v>2.4431328223423838E-4</v>
      </c>
      <c r="AU1169" s="5">
        <f t="shared" si="1438"/>
        <v>1.0572085095269661E-4</v>
      </c>
      <c r="AV1169" s="5">
        <f t="shared" si="1439"/>
        <v>3.4311166662583356E-5</v>
      </c>
      <c r="AW1169" s="5">
        <f t="shared" si="1440"/>
        <v>2.4833284230380979E-7</v>
      </c>
      <c r="AX1169" s="5">
        <f t="shared" si="1441"/>
        <v>8.378330737928624E-4</v>
      </c>
      <c r="AY1169" s="5">
        <f t="shared" si="1442"/>
        <v>6.4767782224085595E-4</v>
      </c>
      <c r="AZ1169" s="5">
        <f t="shared" si="1443"/>
        <v>2.5034017786123322E-4</v>
      </c>
      <c r="BA1169" s="5">
        <f t="shared" si="1444"/>
        <v>6.4507591582870186E-5</v>
      </c>
      <c r="BB1169" s="5">
        <f t="shared" si="1445"/>
        <v>1.2466724500758141E-5</v>
      </c>
      <c r="BC1169" s="5">
        <f t="shared" si="1446"/>
        <v>1.9274533860485912E-6</v>
      </c>
      <c r="BD1169" s="5">
        <f t="shared" si="1447"/>
        <v>3.7355770306394989E-5</v>
      </c>
      <c r="BE1169" s="5">
        <f t="shared" si="1448"/>
        <v>4.8494504130141346E-5</v>
      </c>
      <c r="BF1169" s="5">
        <f t="shared" si="1449"/>
        <v>3.1477291346682548E-5</v>
      </c>
      <c r="BG1169" s="5">
        <f t="shared" si="1450"/>
        <v>1.3621060617026369E-5</v>
      </c>
      <c r="BH1169" s="5">
        <f t="shared" si="1451"/>
        <v>4.4206462276874195E-6</v>
      </c>
      <c r="BI1169" s="5">
        <f t="shared" si="1452"/>
        <v>1.1477586728269473E-6</v>
      </c>
      <c r="BJ1169" s="8">
        <f t="shared" si="1453"/>
        <v>0.48936092319151242</v>
      </c>
      <c r="BK1169" s="8">
        <f t="shared" si="1454"/>
        <v>0.28865924238754986</v>
      </c>
      <c r="BL1169" s="8">
        <f t="shared" si="1455"/>
        <v>0.21250666821847067</v>
      </c>
      <c r="BM1169" s="8">
        <f t="shared" si="1456"/>
        <v>0.3421754929652146</v>
      </c>
      <c r="BN1169" s="8">
        <f t="shared" si="1457"/>
        <v>0.6574075443857067</v>
      </c>
    </row>
    <row r="1170" spans="1:66" x14ac:dyDescent="0.25">
      <c r="A1170" t="s">
        <v>13</v>
      </c>
      <c r="B1170" t="s">
        <v>46</v>
      </c>
      <c r="C1170" t="s">
        <v>15</v>
      </c>
      <c r="D1170" s="7" t="s">
        <v>562</v>
      </c>
      <c r="E1170">
        <f>VLOOKUP(A1170,home!$A$2:$E$405,3,FALSE)</f>
        <v>1.76143790849673</v>
      </c>
      <c r="F1170">
        <f>VLOOKUP(B1170,home!$B$2:$E$405,3,FALSE)</f>
        <v>0.8</v>
      </c>
      <c r="G1170">
        <f>VLOOKUP(C1170,away!$B$2:$E$405,4,FALSE)</f>
        <v>0.8</v>
      </c>
      <c r="H1170">
        <f>VLOOKUP(A1170,away!$A$2:$E$405,3,FALSE)</f>
        <v>1.3562091503267999</v>
      </c>
      <c r="I1170">
        <f>VLOOKUP(C1170,away!$B$2:$E$405,3,FALSE)</f>
        <v>1.37</v>
      </c>
      <c r="J1170">
        <f>VLOOKUP(B1170,home!$B$2:$E$405,4,FALSE)</f>
        <v>1.43</v>
      </c>
      <c r="K1170" s="3">
        <f t="shared" si="1402"/>
        <v>1.1273202614379074</v>
      </c>
      <c r="L1170" s="3">
        <f t="shared" si="1403"/>
        <v>2.6569493464052338</v>
      </c>
      <c r="M1170" s="5">
        <f t="shared" si="1404"/>
        <v>2.2725455210748844E-2</v>
      </c>
      <c r="N1170" s="5">
        <f t="shared" si="1405"/>
        <v>2.5618866109476841E-2</v>
      </c>
      <c r="O1170" s="5">
        <f t="shared" si="1406"/>
        <v>6.0380383368960538E-2</v>
      </c>
      <c r="P1170" s="5">
        <f t="shared" si="1407"/>
        <v>6.806802956521768E-2</v>
      </c>
      <c r="Q1170" s="5">
        <f t="shared" si="1408"/>
        <v>1.4440333420139093E-2</v>
      </c>
      <c r="R1170" s="5">
        <f t="shared" si="1409"/>
        <v>8.0213810063928609E-2</v>
      </c>
      <c r="S1170" s="5">
        <f t="shared" si="1410"/>
        <v>5.0969899237704619E-2</v>
      </c>
      <c r="T1170" s="5">
        <f t="shared" si="1411"/>
        <v>3.8367234442512207E-2</v>
      </c>
      <c r="U1170" s="5">
        <f t="shared" si="1412"/>
        <v>9.0426653332198653E-2</v>
      </c>
      <c r="V1170" s="5">
        <f t="shared" si="1413"/>
        <v>1.6962968403463136E-2</v>
      </c>
      <c r="W1170" s="5">
        <f t="shared" si="1414"/>
        <v>5.4262934821472514E-3</v>
      </c>
      <c r="X1170" s="5">
        <f t="shared" si="1415"/>
        <v>1.4417386920794115E-2</v>
      </c>
      <c r="Y1170" s="5">
        <f t="shared" si="1416"/>
        <v>1.9153133378037653E-2</v>
      </c>
      <c r="Z1170" s="5">
        <f t="shared" si="1417"/>
        <v>7.1041343407342888E-2</v>
      </c>
      <c r="AA1170" s="5">
        <f t="shared" si="1418"/>
        <v>8.0086345822865959E-2</v>
      </c>
      <c r="AB1170" s="5">
        <f t="shared" si="1419"/>
        <v>4.514148015531997E-2</v>
      </c>
      <c r="AC1170" s="5">
        <f t="shared" si="1420"/>
        <v>3.1755024929452647E-3</v>
      </c>
      <c r="AD1170" s="5">
        <f t="shared" si="1421"/>
        <v>1.5292926467332633E-3</v>
      </c>
      <c r="AE1170" s="5">
        <f t="shared" si="1422"/>
        <v>4.0632530982002727E-3</v>
      </c>
      <c r="AF1170" s="5">
        <f t="shared" si="1423"/>
        <v>5.3979288317711309E-3</v>
      </c>
      <c r="AG1170" s="5">
        <f t="shared" si="1424"/>
        <v>4.7806744938387576E-3</v>
      </c>
      <c r="AH1170" s="5">
        <f t="shared" si="1425"/>
        <v>4.7188312733472369E-2</v>
      </c>
      <c r="AI1170" s="5">
        <f t="shared" si="1426"/>
        <v>5.3196341047511808E-2</v>
      </c>
      <c r="AJ1170" s="5">
        <f t="shared" si="1427"/>
        <v>2.9984656548610558E-2</v>
      </c>
      <c r="AK1170" s="5">
        <f t="shared" si="1428"/>
        <v>1.1267436953168505E-2</v>
      </c>
      <c r="AL1170" s="5">
        <f t="shared" si="1429"/>
        <v>3.8045477297543346E-4</v>
      </c>
      <c r="AM1170" s="5">
        <f t="shared" si="1430"/>
        <v>3.4480051726608254E-4</v>
      </c>
      <c r="AN1170" s="5">
        <f t="shared" si="1431"/>
        <v>9.1611750899030426E-4</v>
      </c>
      <c r="AO1170" s="5">
        <f t="shared" si="1432"/>
        <v>1.2170389083710905E-3</v>
      </c>
      <c r="AP1170" s="5">
        <f t="shared" si="1433"/>
        <v>1.0778702440487693E-3</v>
      </c>
      <c r="AQ1170" s="5">
        <f t="shared" si="1434"/>
        <v>7.1596166010875692E-4</v>
      </c>
      <c r="AR1170" s="5">
        <f t="shared" si="1435"/>
        <v>2.5075391335033028E-2</v>
      </c>
      <c r="AS1170" s="5">
        <f t="shared" si="1436"/>
        <v>2.8267996715467272E-2</v>
      </c>
      <c r="AT1170" s="5">
        <f t="shared" si="1437"/>
        <v>1.5933542723803241E-2</v>
      </c>
      <c r="AU1170" s="5">
        <f t="shared" si="1438"/>
        <v>5.9874018496766457E-3</v>
      </c>
      <c r="AV1170" s="5">
        <f t="shared" si="1439"/>
        <v>1.6874298546278219E-3</v>
      </c>
      <c r="AW1170" s="5">
        <f t="shared" si="1440"/>
        <v>3.1654184084373198E-5</v>
      </c>
      <c r="AX1170" s="5">
        <f t="shared" si="1441"/>
        <v>6.4783434878054255E-5</v>
      </c>
      <c r="AY1170" s="5">
        <f t="shared" si="1442"/>
        <v>1.7212630495713223E-4</v>
      </c>
      <c r="AZ1170" s="5">
        <f t="shared" si="1443"/>
        <v>2.2866543672750029E-4</v>
      </c>
      <c r="BA1170" s="5">
        <f t="shared" si="1444"/>
        <v>2.025174942195331E-4</v>
      </c>
      <c r="BB1170" s="5">
        <f t="shared" si="1445"/>
        <v>1.3451968097555355E-4</v>
      </c>
      <c r="BC1170" s="5">
        <f t="shared" si="1446"/>
        <v>7.1482395689327486E-5</v>
      </c>
      <c r="BD1170" s="5">
        <f t="shared" si="1447"/>
        <v>1.1104007436411925E-2</v>
      </c>
      <c r="BE1170" s="5">
        <f t="shared" si="1448"/>
        <v>1.2517772566224361E-2</v>
      </c>
      <c r="BF1170" s="5">
        <f t="shared" si="1449"/>
        <v>7.055769320988157E-3</v>
      </c>
      <c r="BG1170" s="5">
        <f t="shared" si="1450"/>
        <v>2.6513705718606449E-3</v>
      </c>
      <c r="BH1170" s="5">
        <f t="shared" si="1451"/>
        <v>7.4723594155967925E-4</v>
      </c>
      <c r="BI1170" s="5">
        <f t="shared" si="1452"/>
        <v>1.6847484339897178E-4</v>
      </c>
      <c r="BJ1170" s="8">
        <f t="shared" si="1453"/>
        <v>0.13834028040988272</v>
      </c>
      <c r="BK1170" s="8">
        <f t="shared" si="1454"/>
        <v>0.16245443598801212</v>
      </c>
      <c r="BL1170" s="8">
        <f t="shared" si="1455"/>
        <v>0.60908181318508858</v>
      </c>
      <c r="BM1170" s="8">
        <f t="shared" si="1456"/>
        <v>0.70933052313098177</v>
      </c>
      <c r="BN1170" s="8">
        <f t="shared" si="1457"/>
        <v>0.27144687773847159</v>
      </c>
    </row>
    <row r="1171" spans="1:66" x14ac:dyDescent="0.25">
      <c r="A1171" t="s">
        <v>13</v>
      </c>
      <c r="B1171" t="s">
        <v>47</v>
      </c>
      <c r="C1171" t="s">
        <v>44</v>
      </c>
      <c r="D1171" s="7" t="s">
        <v>562</v>
      </c>
      <c r="E1171">
        <f>VLOOKUP(A1171,home!$A$2:$E$405,3,FALSE)</f>
        <v>1.76143790849673</v>
      </c>
      <c r="F1171">
        <f>VLOOKUP(B1171,home!$B$2:$E$405,3,FALSE)</f>
        <v>1.1399999999999999</v>
      </c>
      <c r="G1171">
        <f>VLOOKUP(C1171,away!$B$2:$E$405,4,FALSE)</f>
        <v>1.1399999999999999</v>
      </c>
      <c r="H1171">
        <f>VLOOKUP(A1171,away!$A$2:$E$405,3,FALSE)</f>
        <v>1.3562091503267999</v>
      </c>
      <c r="I1171">
        <f>VLOOKUP(C1171,away!$B$2:$E$405,3,FALSE)</f>
        <v>0.56999999999999995</v>
      </c>
      <c r="J1171">
        <f>VLOOKUP(B1171,home!$B$2:$E$405,4,FALSE)</f>
        <v>1.04</v>
      </c>
      <c r="K1171" s="3">
        <f t="shared" si="1402"/>
        <v>2.2891647058823499</v>
      </c>
      <c r="L1171" s="3">
        <f t="shared" si="1403"/>
        <v>0.80396078431372697</v>
      </c>
      <c r="M1171" s="5">
        <f t="shared" si="1404"/>
        <v>4.5359960508084517E-2</v>
      </c>
      <c r="N1171" s="5">
        <f t="shared" si="1405"/>
        <v>0.10383642065532429</v>
      </c>
      <c r="O1171" s="5">
        <f t="shared" si="1406"/>
        <v>3.6467629426519307E-2</v>
      </c>
      <c r="P1171" s="5">
        <f t="shared" si="1407"/>
        <v>8.3480410190384602E-2</v>
      </c>
      <c r="Q1171" s="5">
        <f t="shared" si="1408"/>
        <v>0.11884933467466073</v>
      </c>
      <c r="R1171" s="5">
        <f t="shared" si="1409"/>
        <v>1.4659271977903404E-2</v>
      </c>
      <c r="S1171" s="5">
        <f t="shared" si="1410"/>
        <v>3.8409308603304375E-2</v>
      </c>
      <c r="T1171" s="5">
        <f t="shared" si="1411"/>
        <v>9.5550204320204862E-2</v>
      </c>
      <c r="U1171" s="5">
        <f t="shared" si="1412"/>
        <v>3.3557488025746617E-2</v>
      </c>
      <c r="V1171" s="5">
        <f t="shared" si="1413"/>
        <v>7.8542710879747398E-3</v>
      </c>
      <c r="W1171" s="5">
        <f t="shared" si="1414"/>
        <v>9.0688567418277549E-2</v>
      </c>
      <c r="X1171" s="5">
        <f t="shared" si="1415"/>
        <v>7.2910051789886729E-2</v>
      </c>
      <c r="Y1171" s="5">
        <f t="shared" si="1416"/>
        <v>2.9308411210675889E-2</v>
      </c>
      <c r="Z1171" s="5">
        <f t="shared" si="1417"/>
        <v>3.9284932656078212E-3</v>
      </c>
      <c r="AA1171" s="5">
        <f t="shared" si="1418"/>
        <v>8.9929681309259199E-3</v>
      </c>
      <c r="AB1171" s="5">
        <f t="shared" si="1419"/>
        <v>1.0293192623220192E-2</v>
      </c>
      <c r="AC1171" s="5">
        <f t="shared" si="1420"/>
        <v>9.0343687035087392E-4</v>
      </c>
      <c r="AD1171" s="5">
        <f t="shared" si="1421"/>
        <v>5.190026694023827E-2</v>
      </c>
      <c r="AE1171" s="5">
        <f t="shared" si="1422"/>
        <v>4.1725779315365752E-2</v>
      </c>
      <c r="AF1171" s="5">
        <f t="shared" si="1423"/>
        <v>1.6772945132241465E-2</v>
      </c>
      <c r="AG1171" s="5">
        <f t="shared" si="1424"/>
        <v>4.4949300412559868E-3</v>
      </c>
      <c r="AH1171" s="5">
        <f t="shared" si="1425"/>
        <v>7.8958863174731443E-4</v>
      </c>
      <c r="AI1171" s="5">
        <f t="shared" si="1426"/>
        <v>1.8074984279618882E-3</v>
      </c>
      <c r="AJ1171" s="5">
        <f t="shared" si="1427"/>
        <v>2.068830803614093E-3</v>
      </c>
      <c r="AK1171" s="5">
        <f t="shared" si="1428"/>
        <v>1.5786314860252002E-3</v>
      </c>
      <c r="AL1171" s="5">
        <f t="shared" si="1429"/>
        <v>6.6507359947605107E-5</v>
      </c>
      <c r="AM1171" s="5">
        <f t="shared" si="1430"/>
        <v>2.3761651861093181E-2</v>
      </c>
      <c r="AN1171" s="5">
        <f t="shared" si="1431"/>
        <v>1.9103436266834202E-2</v>
      </c>
      <c r="AO1171" s="5">
        <f t="shared" si="1432"/>
        <v>7.6792068020856601E-3</v>
      </c>
      <c r="AP1171" s="5">
        <f t="shared" si="1433"/>
        <v>2.0579270411706986E-3</v>
      </c>
      <c r="AQ1171" s="5">
        <f t="shared" si="1434"/>
        <v>4.136231595200055E-4</v>
      </c>
      <c r="AR1171" s="5">
        <f t="shared" si="1435"/>
        <v>1.2695965913295473E-4</v>
      </c>
      <c r="AS1171" s="5">
        <f t="shared" si="1436"/>
        <v>2.9063157075801368E-4</v>
      </c>
      <c r="AT1171" s="5">
        <f t="shared" si="1437"/>
        <v>3.3265176709719696E-4</v>
      </c>
      <c r="AU1171" s="5">
        <f t="shared" si="1438"/>
        <v>2.5383156152943291E-4</v>
      </c>
      <c r="AV1171" s="5">
        <f t="shared" si="1439"/>
        <v>1.4526556297304554E-4</v>
      </c>
      <c r="AW1171" s="5">
        <f t="shared" si="1440"/>
        <v>3.4000015449969901E-6</v>
      </c>
      <c r="AX1171" s="5">
        <f t="shared" si="1441"/>
        <v>9.0657224656463687E-3</v>
      </c>
      <c r="AY1171" s="5">
        <f t="shared" si="1442"/>
        <v>7.2884853438516285E-3</v>
      </c>
      <c r="AZ1171" s="5">
        <f t="shared" si="1443"/>
        <v>2.9298281967510293E-3</v>
      </c>
      <c r="BA1171" s="5">
        <f t="shared" si="1444"/>
        <v>7.8515565832147681E-4</v>
      </c>
      <c r="BB1171" s="5">
        <f t="shared" si="1445"/>
        <v>1.5780858971812376E-4</v>
      </c>
      <c r="BC1171" s="5">
        <f t="shared" si="1446"/>
        <v>2.537438351224519E-5</v>
      </c>
      <c r="BD1171" s="5">
        <f t="shared" si="1447"/>
        <v>1.7011764522122283E-5</v>
      </c>
      <c r="BE1171" s="5">
        <f t="shared" si="1448"/>
        <v>3.8942730928823849E-5</v>
      </c>
      <c r="BF1171" s="5">
        <f t="shared" si="1449"/>
        <v>4.4573162596468274E-5</v>
      </c>
      <c r="BG1171" s="5">
        <f t="shared" si="1450"/>
        <v>3.4011770215130149E-5</v>
      </c>
      <c r="BH1171" s="5">
        <f t="shared" si="1451"/>
        <v>1.9464635990264127E-5</v>
      </c>
      <c r="BI1171" s="5">
        <f t="shared" si="1452"/>
        <v>8.9115515443519904E-6</v>
      </c>
      <c r="BJ1171" s="8">
        <f t="shared" si="1453"/>
        <v>0.69930513126663618</v>
      </c>
      <c r="BK1171" s="8">
        <f t="shared" si="1454"/>
        <v>0.18336237996389834</v>
      </c>
      <c r="BL1171" s="8">
        <f t="shared" si="1455"/>
        <v>0.11152735527095173</v>
      </c>
      <c r="BM1171" s="8">
        <f t="shared" si="1456"/>
        <v>0.58818524699191055</v>
      </c>
      <c r="BN1171" s="8">
        <f t="shared" si="1457"/>
        <v>0.40265302743287684</v>
      </c>
    </row>
    <row r="1172" spans="1:66" x14ac:dyDescent="0.25">
      <c r="A1172" t="s">
        <v>13</v>
      </c>
      <c r="B1172" t="s">
        <v>52</v>
      </c>
      <c r="C1172" t="s">
        <v>43</v>
      </c>
      <c r="D1172" s="7" t="s">
        <v>562</v>
      </c>
      <c r="E1172">
        <f>VLOOKUP(A1172,home!$A$2:$E$405,3,FALSE)</f>
        <v>1.76143790849673</v>
      </c>
      <c r="F1172">
        <f>VLOOKUP(B1172,home!$B$2:$E$405,3,FALSE)</f>
        <v>1.44</v>
      </c>
      <c r="G1172">
        <f>VLOOKUP(C1172,away!$B$2:$E$405,4,FALSE)</f>
        <v>0.8</v>
      </c>
      <c r="H1172">
        <f>VLOOKUP(A1172,away!$A$2:$E$405,3,FALSE)</f>
        <v>1.3562091503267999</v>
      </c>
      <c r="I1172">
        <f>VLOOKUP(C1172,away!$B$2:$E$405,3,FALSE)</f>
        <v>1.1000000000000001</v>
      </c>
      <c r="J1172">
        <f>VLOOKUP(B1172,home!$B$2:$E$405,4,FALSE)</f>
        <v>0.74</v>
      </c>
      <c r="K1172" s="3">
        <f t="shared" si="1402"/>
        <v>2.0291764705882329</v>
      </c>
      <c r="L1172" s="3">
        <f t="shared" si="1403"/>
        <v>1.1039542483660152</v>
      </c>
      <c r="M1172" s="5">
        <f t="shared" si="1404"/>
        <v>4.3581143140679991E-2</v>
      </c>
      <c r="N1172" s="5">
        <f t="shared" si="1405"/>
        <v>8.8433830222405599E-2</v>
      </c>
      <c r="O1172" s="5">
        <f t="shared" si="1406"/>
        <v>4.8111588118801091E-2</v>
      </c>
      <c r="P1172" s="5">
        <f t="shared" si="1407"/>
        <v>9.7626902573303559E-2</v>
      </c>
      <c r="Q1172" s="5">
        <f t="shared" si="1408"/>
        <v>8.9723923745650025E-2</v>
      </c>
      <c r="R1172" s="5">
        <f t="shared" si="1409"/>
        <v>2.6556496049693186E-2</v>
      </c>
      <c r="S1172" s="5">
        <f t="shared" si="1410"/>
        <v>5.4673945078099431E-2</v>
      </c>
      <c r="T1172" s="5">
        <f t="shared" si="1411"/>
        <v>9.905110679907872E-2</v>
      </c>
      <c r="U1172" s="5">
        <f t="shared" si="1412"/>
        <v>5.3887816925306774E-2</v>
      </c>
      <c r="V1172" s="5">
        <f t="shared" si="1413"/>
        <v>1.3608454189076502E-2</v>
      </c>
      <c r="W1172" s="5">
        <f t="shared" si="1414"/>
        <v>6.0688558304508623E-2</v>
      </c>
      <c r="X1172" s="5">
        <f t="shared" si="1415"/>
        <v>6.6997391767470896E-2</v>
      </c>
      <c r="Y1172" s="5">
        <f t="shared" si="1416"/>
        <v>3.6981027635570901E-2</v>
      </c>
      <c r="Z1172" s="5">
        <f t="shared" si="1417"/>
        <v>9.7723855452580295E-3</v>
      </c>
      <c r="AA1172" s="5">
        <f t="shared" si="1418"/>
        <v>1.9829894809954157E-2</v>
      </c>
      <c r="AB1172" s="5">
        <f t="shared" si="1419"/>
        <v>2.0119177981299349E-2</v>
      </c>
      <c r="AC1172" s="5">
        <f t="shared" si="1420"/>
        <v>1.9052839363943362E-3</v>
      </c>
      <c r="AD1172" s="5">
        <f t="shared" si="1421"/>
        <v>3.078694863635776E-2</v>
      </c>
      <c r="AE1172" s="5">
        <f t="shared" si="1422"/>
        <v>3.3987382741333443E-2</v>
      </c>
      <c r="AF1172" s="5">
        <f t="shared" si="1423"/>
        <v>1.8760257784068424E-2</v>
      </c>
      <c r="AG1172" s="5">
        <f t="shared" si="1424"/>
        <v>6.9034887603879802E-3</v>
      </c>
      <c r="AH1172" s="5">
        <f t="shared" si="1425"/>
        <v>2.6970666348395595E-3</v>
      </c>
      <c r="AI1172" s="5">
        <f t="shared" si="1426"/>
        <v>5.47282415502502E-3</v>
      </c>
      <c r="AJ1172" s="5">
        <f t="shared" si="1427"/>
        <v>5.5526630015218506E-3</v>
      </c>
      <c r="AK1172" s="5">
        <f t="shared" si="1428"/>
        <v>3.7557777039313243E-3</v>
      </c>
      <c r="AL1172" s="5">
        <f t="shared" si="1429"/>
        <v>1.7072243252768231E-4</v>
      </c>
      <c r="AM1172" s="5">
        <f t="shared" si="1430"/>
        <v>1.2494430354821125E-2</v>
      </c>
      <c r="AN1172" s="5">
        <f t="shared" si="1431"/>
        <v>1.3793279471118077E-2</v>
      </c>
      <c r="AO1172" s="5">
        <f t="shared" si="1432"/>
        <v>7.6135747355202737E-3</v>
      </c>
      <c r="AP1172" s="5">
        <f t="shared" si="1433"/>
        <v>2.8016793915099218E-3</v>
      </c>
      <c r="AQ1172" s="5">
        <f t="shared" si="1434"/>
        <v>7.7323146670422256E-4</v>
      </c>
      <c r="AR1172" s="5">
        <f t="shared" si="1435"/>
        <v>5.9548763393147287E-4</v>
      </c>
      <c r="AS1172" s="5">
        <f t="shared" si="1436"/>
        <v>1.2083494953000038E-3</v>
      </c>
      <c r="AT1172" s="5">
        <f t="shared" si="1437"/>
        <v>1.2259771820549675E-3</v>
      </c>
      <c r="AU1172" s="5">
        <f t="shared" si="1438"/>
        <v>8.2924135043466879E-4</v>
      </c>
      <c r="AV1172" s="5">
        <f t="shared" si="1439"/>
        <v>4.2066925918521049E-4</v>
      </c>
      <c r="AW1172" s="5">
        <f t="shared" si="1440"/>
        <v>1.0623288655967555E-5</v>
      </c>
      <c r="AX1172" s="5">
        <f t="shared" si="1441"/>
        <v>4.2255673482343966E-3</v>
      </c>
      <c r="AY1172" s="5">
        <f t="shared" si="1442"/>
        <v>4.6648330258400785E-3</v>
      </c>
      <c r="AZ1172" s="5">
        <f t="shared" si="1443"/>
        <v>2.5748811183971248E-3</v>
      </c>
      <c r="BA1172" s="5">
        <f t="shared" si="1444"/>
        <v>9.4751698323064732E-4</v>
      </c>
      <c r="BB1172" s="5">
        <f t="shared" si="1445"/>
        <v>2.6150384975910581E-4</v>
      </c>
      <c r="BC1172" s="5">
        <f t="shared" si="1446"/>
        <v>5.7737657181126615E-5</v>
      </c>
      <c r="BD1172" s="5">
        <f t="shared" si="1447"/>
        <v>1.0956518388801271E-4</v>
      </c>
      <c r="BE1172" s="5">
        <f t="shared" si="1448"/>
        <v>2.223270931412284E-4</v>
      </c>
      <c r="BF1172" s="5">
        <f t="shared" si="1449"/>
        <v>2.2557045308822961E-4</v>
      </c>
      <c r="BG1172" s="5">
        <f t="shared" si="1450"/>
        <v>1.5257408528885412E-4</v>
      </c>
      <c r="BH1172" s="5">
        <f t="shared" si="1451"/>
        <v>7.7399935972416293E-5</v>
      </c>
      <c r="BI1172" s="5">
        <f t="shared" si="1452"/>
        <v>3.1411625780052561E-5</v>
      </c>
      <c r="BJ1172" s="8">
        <f t="shared" si="1453"/>
        <v>0.58252215179914846</v>
      </c>
      <c r="BK1172" s="8">
        <f t="shared" si="1454"/>
        <v>0.21623128437592157</v>
      </c>
      <c r="BL1172" s="8">
        <f t="shared" si="1455"/>
        <v>0.1910818786784374</v>
      </c>
      <c r="BM1172" s="8">
        <f t="shared" si="1456"/>
        <v>0.60091960681104806</v>
      </c>
      <c r="BN1172" s="8">
        <f t="shared" si="1457"/>
        <v>0.39403388385053345</v>
      </c>
    </row>
    <row r="1173" spans="1:66" x14ac:dyDescent="0.25">
      <c r="A1173" t="s">
        <v>13</v>
      </c>
      <c r="B1173" t="s">
        <v>230</v>
      </c>
      <c r="C1173" t="s">
        <v>55</v>
      </c>
      <c r="D1173" s="7" t="s">
        <v>562</v>
      </c>
      <c r="E1173">
        <f>VLOOKUP(A1173,home!$A$2:$E$405,3,FALSE)</f>
        <v>1.76143790849673</v>
      </c>
      <c r="F1173">
        <f>VLOOKUP(B1173,home!$B$2:$E$405,3,FALSE)</f>
        <v>1.52</v>
      </c>
      <c r="G1173">
        <f>VLOOKUP(C1173,away!$B$2:$E$405,4,FALSE)</f>
        <v>1.17</v>
      </c>
      <c r="H1173">
        <f>VLOOKUP(A1173,away!$A$2:$E$405,3,FALSE)</f>
        <v>1.3562091503267999</v>
      </c>
      <c r="I1173">
        <f>VLOOKUP(C1173,away!$B$2:$E$405,3,FALSE)</f>
        <v>0.56999999999999995</v>
      </c>
      <c r="J1173">
        <f>VLOOKUP(B1173,home!$B$2:$E$405,4,FALSE)</f>
        <v>1.1599999999999999</v>
      </c>
      <c r="K1173" s="3">
        <f t="shared" si="1402"/>
        <v>3.1325411764705846</v>
      </c>
      <c r="L1173" s="3">
        <f t="shared" si="1403"/>
        <v>0.89672549019607994</v>
      </c>
      <c r="M1173" s="5">
        <f t="shared" si="1404"/>
        <v>1.7787369242780494E-2</v>
      </c>
      <c r="N1173" s="5">
        <f t="shared" si="1405"/>
        <v>5.5719666574096292E-2</v>
      </c>
      <c r="O1173" s="5">
        <f t="shared" si="1406"/>
        <v>1.5950387403531011E-2</v>
      </c>
      <c r="P1173" s="5">
        <f t="shared" si="1407"/>
        <v>4.9965245322218625E-2</v>
      </c>
      <c r="Q1173" s="5">
        <f t="shared" si="1408"/>
        <v>8.7272074941284181E-2</v>
      </c>
      <c r="R1173" s="5">
        <f t="shared" si="1409"/>
        <v>7.1515594816243628E-3</v>
      </c>
      <c r="S1173" s="5">
        <f t="shared" si="1410"/>
        <v>3.5088462296395756E-2</v>
      </c>
      <c r="T1173" s="5">
        <f t="shared" si="1411"/>
        <v>7.8259094182152072E-2</v>
      </c>
      <c r="U1173" s="5">
        <f t="shared" si="1412"/>
        <v>2.2402554552166942E-2</v>
      </c>
      <c r="V1173" s="5">
        <f t="shared" si="1413"/>
        <v>1.0951614052579097E-2</v>
      </c>
      <c r="W1173" s="5">
        <f t="shared" si="1414"/>
        <v>9.1127789436533102E-2</v>
      </c>
      <c r="X1173" s="5">
        <f t="shared" si="1415"/>
        <v>8.1716611652960292E-2</v>
      </c>
      <c r="Y1173" s="5">
        <f t="shared" si="1416"/>
        <v>3.6638684320831762E-2</v>
      </c>
      <c r="Z1173" s="5">
        <f t="shared" si="1417"/>
        <v>2.1376618939420102E-3</v>
      </c>
      <c r="AA1173" s="5">
        <f t="shared" si="1418"/>
        <v>6.6963139041454414E-3</v>
      </c>
      <c r="AB1173" s="5">
        <f t="shared" si="1419"/>
        <v>1.0488239517654051E-2</v>
      </c>
      <c r="AC1173" s="5">
        <f t="shared" si="1420"/>
        <v>1.9227129492233243E-3</v>
      </c>
      <c r="AD1173" s="5">
        <f t="shared" si="1421"/>
        <v>7.1365388182670297E-2</v>
      </c>
      <c r="AE1173" s="5">
        <f t="shared" si="1422"/>
        <v>6.3995162701138544E-2</v>
      </c>
      <c r="AF1173" s="5">
        <f t="shared" si="1423"/>
        <v>2.8693046821678177E-2</v>
      </c>
      <c r="AG1173" s="5">
        <f t="shared" si="1424"/>
        <v>8.5765954921294789E-3</v>
      </c>
      <c r="AH1173" s="5">
        <f t="shared" si="1425"/>
        <v>4.7922397742965742E-4</v>
      </c>
      <c r="AI1173" s="5">
        <f t="shared" si="1426"/>
        <v>1.5011888420504117E-3</v>
      </c>
      <c r="AJ1173" s="5">
        <f t="shared" si="1427"/>
        <v>2.3512679306905565E-3</v>
      </c>
      <c r="AK1173" s="5">
        <f t="shared" si="1428"/>
        <v>2.4551478699343173E-3</v>
      </c>
      <c r="AL1173" s="5">
        <f t="shared" si="1429"/>
        <v>2.1603829747030676E-4</v>
      </c>
      <c r="AM1173" s="5">
        <f t="shared" si="1430"/>
        <v>4.4711003411404396E-2</v>
      </c>
      <c r="AN1173" s="5">
        <f t="shared" si="1431"/>
        <v>4.0093496451250203E-2</v>
      </c>
      <c r="AO1173" s="5">
        <f t="shared" si="1432"/>
        <v>1.7976430129461065E-2</v>
      </c>
      <c r="AP1173" s="5">
        <f t="shared" si="1433"/>
        <v>5.3733077066055188E-3</v>
      </c>
      <c r="AQ1173" s="5">
        <f t="shared" si="1434"/>
        <v>1.2045954967950521E-3</v>
      </c>
      <c r="AR1173" s="5">
        <f t="shared" si="1435"/>
        <v>8.5946471214864973E-5</v>
      </c>
      <c r="AS1173" s="5">
        <f t="shared" si="1436"/>
        <v>2.6923086005290831E-4</v>
      </c>
      <c r="AT1173" s="5">
        <f t="shared" si="1437"/>
        <v>4.216883775461625E-4</v>
      </c>
      <c r="AU1173" s="5">
        <f t="shared" si="1438"/>
        <v>4.4031873543414255E-4</v>
      </c>
      <c r="AV1173" s="5">
        <f t="shared" si="1439"/>
        <v>3.4482914237972731E-4</v>
      </c>
      <c r="AW1173" s="5">
        <f t="shared" si="1440"/>
        <v>1.6857165430088558E-5</v>
      </c>
      <c r="AX1173" s="5">
        <f t="shared" si="1441"/>
        <v>2.3343176537923501E-2</v>
      </c>
      <c r="AY1173" s="5">
        <f t="shared" si="1442"/>
        <v>2.0932421423703083E-2</v>
      </c>
      <c r="AZ1173" s="5">
        <f t="shared" si="1443"/>
        <v>9.3853179310805362E-3</v>
      </c>
      <c r="BA1173" s="5">
        <f t="shared" si="1444"/>
        <v>2.8053512741314174E-3</v>
      </c>
      <c r="BB1173" s="5">
        <f t="shared" si="1445"/>
        <v>6.2890749911692319E-4</v>
      </c>
      <c r="BC1173" s="5">
        <f t="shared" si="1446"/>
        <v>1.1279147708672277E-4</v>
      </c>
      <c r="BD1173" s="5">
        <f t="shared" si="1447"/>
        <v>1.2845065255128837E-5</v>
      </c>
      <c r="BE1173" s="5">
        <f t="shared" si="1448"/>
        <v>4.0237695826142712E-5</v>
      </c>
      <c r="BF1173" s="5">
        <f t="shared" si="1449"/>
        <v>6.3023119510845335E-5</v>
      </c>
      <c r="BG1173" s="5">
        <f t="shared" si="1450"/>
        <v>6.5807505645783221E-5</v>
      </c>
      <c r="BH1173" s="5">
        <f t="shared" si="1451"/>
        <v>5.1536180289059109E-5</v>
      </c>
      <c r="BI1173" s="5">
        <f t="shared" si="1452"/>
        <v>3.2287841366697881E-5</v>
      </c>
      <c r="BJ1173" s="8">
        <f t="shared" si="1453"/>
        <v>0.76993091364403277</v>
      </c>
      <c r="BK1173" s="8">
        <f t="shared" si="1454"/>
        <v>0.13686386358437067</v>
      </c>
      <c r="BL1173" s="8">
        <f t="shared" si="1455"/>
        <v>7.1303634473748212E-2</v>
      </c>
      <c r="BM1173" s="8">
        <f t="shared" si="1456"/>
        <v>0.72547420637228566</v>
      </c>
      <c r="BN1173" s="8">
        <f t="shared" si="1457"/>
        <v>0.23384630296553496</v>
      </c>
    </row>
    <row r="1174" spans="1:66" x14ac:dyDescent="0.25">
      <c r="A1174" t="s">
        <v>16</v>
      </c>
      <c r="B1174" t="s">
        <v>59</v>
      </c>
      <c r="C1174" t="s">
        <v>495</v>
      </c>
      <c r="D1174" s="7" t="s">
        <v>562</v>
      </c>
      <c r="E1174">
        <f>VLOOKUP(A1174,home!$A$2:$E$405,3,FALSE)</f>
        <v>1.5457516339869299</v>
      </c>
      <c r="F1174">
        <f>VLOOKUP(B1174,home!$B$2:$E$405,3,FALSE)</f>
        <v>0.61</v>
      </c>
      <c r="G1174" t="e">
        <f>VLOOKUP(C1174,away!$B$2:$E$405,4,FALSE)</f>
        <v>#N/A</v>
      </c>
      <c r="H1174">
        <f>VLOOKUP(A1174,away!$A$2:$E$405,3,FALSE)</f>
        <v>1.36928104575163</v>
      </c>
      <c r="I1174" t="e">
        <f>VLOOKUP(C1174,away!$B$2:$E$405,3,FALSE)</f>
        <v>#N/A</v>
      </c>
      <c r="J1174">
        <f>VLOOKUP(B1174,home!$B$2:$E$405,4,FALSE)</f>
        <v>0.82</v>
      </c>
      <c r="K1174" s="3" t="e">
        <f t="shared" si="1402"/>
        <v>#N/A</v>
      </c>
      <c r="L1174" s="3" t="e">
        <f t="shared" si="1403"/>
        <v>#N/A</v>
      </c>
      <c r="M1174" s="5" t="e">
        <f t="shared" si="1404"/>
        <v>#N/A</v>
      </c>
      <c r="N1174" s="5" t="e">
        <f t="shared" si="1405"/>
        <v>#N/A</v>
      </c>
      <c r="O1174" s="5" t="e">
        <f t="shared" si="1406"/>
        <v>#N/A</v>
      </c>
      <c r="P1174" s="5" t="e">
        <f t="shared" si="1407"/>
        <v>#N/A</v>
      </c>
      <c r="Q1174" s="5" t="e">
        <f t="shared" si="1408"/>
        <v>#N/A</v>
      </c>
      <c r="R1174" s="5" t="e">
        <f t="shared" si="1409"/>
        <v>#N/A</v>
      </c>
      <c r="S1174" s="5" t="e">
        <f t="shared" si="1410"/>
        <v>#N/A</v>
      </c>
      <c r="T1174" s="5" t="e">
        <f t="shared" si="1411"/>
        <v>#N/A</v>
      </c>
      <c r="U1174" s="5" t="e">
        <f t="shared" si="1412"/>
        <v>#N/A</v>
      </c>
      <c r="V1174" s="5" t="e">
        <f t="shared" si="1413"/>
        <v>#N/A</v>
      </c>
      <c r="W1174" s="5" t="e">
        <f t="shared" si="1414"/>
        <v>#N/A</v>
      </c>
      <c r="X1174" s="5" t="e">
        <f t="shared" si="1415"/>
        <v>#N/A</v>
      </c>
      <c r="Y1174" s="5" t="e">
        <f t="shared" si="1416"/>
        <v>#N/A</v>
      </c>
      <c r="Z1174" s="5" t="e">
        <f t="shared" si="1417"/>
        <v>#N/A</v>
      </c>
      <c r="AA1174" s="5" t="e">
        <f t="shared" si="1418"/>
        <v>#N/A</v>
      </c>
      <c r="AB1174" s="5" t="e">
        <f t="shared" si="1419"/>
        <v>#N/A</v>
      </c>
      <c r="AC1174" s="5" t="e">
        <f t="shared" si="1420"/>
        <v>#N/A</v>
      </c>
      <c r="AD1174" s="5" t="e">
        <f t="shared" si="1421"/>
        <v>#N/A</v>
      </c>
      <c r="AE1174" s="5" t="e">
        <f t="shared" si="1422"/>
        <v>#N/A</v>
      </c>
      <c r="AF1174" s="5" t="e">
        <f t="shared" si="1423"/>
        <v>#N/A</v>
      </c>
      <c r="AG1174" s="5" t="e">
        <f t="shared" si="1424"/>
        <v>#N/A</v>
      </c>
      <c r="AH1174" s="5" t="e">
        <f t="shared" si="1425"/>
        <v>#N/A</v>
      </c>
      <c r="AI1174" s="5" t="e">
        <f t="shared" si="1426"/>
        <v>#N/A</v>
      </c>
      <c r="AJ1174" s="5" t="e">
        <f t="shared" si="1427"/>
        <v>#N/A</v>
      </c>
      <c r="AK1174" s="5" t="e">
        <f t="shared" si="1428"/>
        <v>#N/A</v>
      </c>
      <c r="AL1174" s="5" t="e">
        <f t="shared" si="1429"/>
        <v>#N/A</v>
      </c>
      <c r="AM1174" s="5" t="e">
        <f t="shared" si="1430"/>
        <v>#N/A</v>
      </c>
      <c r="AN1174" s="5" t="e">
        <f t="shared" si="1431"/>
        <v>#N/A</v>
      </c>
      <c r="AO1174" s="5" t="e">
        <f t="shared" si="1432"/>
        <v>#N/A</v>
      </c>
      <c r="AP1174" s="5" t="e">
        <f t="shared" si="1433"/>
        <v>#N/A</v>
      </c>
      <c r="AQ1174" s="5" t="e">
        <f t="shared" si="1434"/>
        <v>#N/A</v>
      </c>
      <c r="AR1174" s="5" t="e">
        <f t="shared" si="1435"/>
        <v>#N/A</v>
      </c>
      <c r="AS1174" s="5" t="e">
        <f t="shared" si="1436"/>
        <v>#N/A</v>
      </c>
      <c r="AT1174" s="5" t="e">
        <f t="shared" si="1437"/>
        <v>#N/A</v>
      </c>
      <c r="AU1174" s="5" t="e">
        <f t="shared" si="1438"/>
        <v>#N/A</v>
      </c>
      <c r="AV1174" s="5" t="e">
        <f t="shared" si="1439"/>
        <v>#N/A</v>
      </c>
      <c r="AW1174" s="5" t="e">
        <f t="shared" si="1440"/>
        <v>#N/A</v>
      </c>
      <c r="AX1174" s="5" t="e">
        <f t="shared" si="1441"/>
        <v>#N/A</v>
      </c>
      <c r="AY1174" s="5" t="e">
        <f t="shared" si="1442"/>
        <v>#N/A</v>
      </c>
      <c r="AZ1174" s="5" t="e">
        <f t="shared" si="1443"/>
        <v>#N/A</v>
      </c>
      <c r="BA1174" s="5" t="e">
        <f t="shared" si="1444"/>
        <v>#N/A</v>
      </c>
      <c r="BB1174" s="5" t="e">
        <f t="shared" si="1445"/>
        <v>#N/A</v>
      </c>
      <c r="BC1174" s="5" t="e">
        <f t="shared" si="1446"/>
        <v>#N/A</v>
      </c>
      <c r="BD1174" s="5" t="e">
        <f t="shared" si="1447"/>
        <v>#N/A</v>
      </c>
      <c r="BE1174" s="5" t="e">
        <f t="shared" si="1448"/>
        <v>#N/A</v>
      </c>
      <c r="BF1174" s="5" t="e">
        <f t="shared" si="1449"/>
        <v>#N/A</v>
      </c>
      <c r="BG1174" s="5" t="e">
        <f t="shared" si="1450"/>
        <v>#N/A</v>
      </c>
      <c r="BH1174" s="5" t="e">
        <f t="shared" si="1451"/>
        <v>#N/A</v>
      </c>
      <c r="BI1174" s="5" t="e">
        <f t="shared" si="1452"/>
        <v>#N/A</v>
      </c>
      <c r="BJ1174" s="8" t="e">
        <f t="shared" si="1453"/>
        <v>#N/A</v>
      </c>
      <c r="BK1174" s="8" t="e">
        <f t="shared" si="1454"/>
        <v>#N/A</v>
      </c>
      <c r="BL1174" s="8" t="e">
        <f t="shared" si="1455"/>
        <v>#N/A</v>
      </c>
      <c r="BM1174" s="8" t="e">
        <f t="shared" si="1456"/>
        <v>#N/A</v>
      </c>
      <c r="BN1174" s="8" t="e">
        <f t="shared" si="1457"/>
        <v>#N/A</v>
      </c>
    </row>
    <row r="1175" spans="1:66" x14ac:dyDescent="0.25">
      <c r="A1175" t="s">
        <v>16</v>
      </c>
      <c r="B1175" t="s">
        <v>234</v>
      </c>
      <c r="C1175" t="s">
        <v>231</v>
      </c>
      <c r="D1175" s="7" t="s">
        <v>562</v>
      </c>
      <c r="E1175">
        <f>VLOOKUP(A1175,home!$A$2:$E$405,3,FALSE)</f>
        <v>1.5457516339869299</v>
      </c>
      <c r="F1175">
        <f>VLOOKUP(B1175,home!$B$2:$E$405,3,FALSE)</f>
        <v>1.22</v>
      </c>
      <c r="G1175">
        <f>VLOOKUP(C1175,away!$B$2:$E$405,4,FALSE)</f>
        <v>1.03</v>
      </c>
      <c r="H1175">
        <f>VLOOKUP(A1175,away!$A$2:$E$405,3,FALSE)</f>
        <v>1.36928104575163</v>
      </c>
      <c r="I1175">
        <f>VLOOKUP(C1175,away!$B$2:$E$405,3,FALSE)</f>
        <v>0.61</v>
      </c>
      <c r="J1175">
        <f>VLOOKUP(B1175,home!$B$2:$E$405,4,FALSE)</f>
        <v>1.1200000000000001</v>
      </c>
      <c r="K1175" s="3">
        <f t="shared" si="1402"/>
        <v>1.9423915032679762</v>
      </c>
      <c r="L1175" s="3">
        <f t="shared" si="1403"/>
        <v>0.93549281045751365</v>
      </c>
      <c r="M1175" s="5">
        <f t="shared" si="1404"/>
        <v>5.6253652103235234E-2</v>
      </c>
      <c r="N1175" s="5">
        <f t="shared" si="1405"/>
        <v>0.10926661587311683</v>
      </c>
      <c r="O1175" s="5">
        <f t="shared" si="1406"/>
        <v>5.2624887104554742E-2</v>
      </c>
      <c r="P1175" s="5">
        <f t="shared" si="1407"/>
        <v>0.10221813357232361</v>
      </c>
      <c r="Q1175" s="5">
        <f t="shared" si="1408"/>
        <v>0.10611927313139397</v>
      </c>
      <c r="R1175" s="5">
        <f t="shared" si="1409"/>
        <v>2.4615101768724643E-2</v>
      </c>
      <c r="S1175" s="5">
        <f t="shared" si="1410"/>
        <v>4.6434971065676303E-2</v>
      </c>
      <c r="T1175" s="5">
        <f t="shared" si="1411"/>
        <v>9.927381706539623E-2</v>
      </c>
      <c r="U1175" s="5">
        <f t="shared" si="1412"/>
        <v>4.7812164527647277E-2</v>
      </c>
      <c r="V1175" s="5">
        <f t="shared" si="1413"/>
        <v>9.3751860197403315E-3</v>
      </c>
      <c r="W1175" s="5">
        <f t="shared" si="1414"/>
        <v>6.8708391487797768E-2</v>
      </c>
      <c r="X1175" s="5">
        <f t="shared" si="1415"/>
        <v>6.4276206254935034E-2</v>
      </c>
      <c r="Y1175" s="5">
        <f t="shared" si="1416"/>
        <v>3.0064964417487995E-2</v>
      </c>
      <c r="Z1175" s="5">
        <f t="shared" si="1417"/>
        <v>7.6757502444406451E-3</v>
      </c>
      <c r="AA1175" s="5">
        <f t="shared" si="1418"/>
        <v>1.49093120560086E-2</v>
      </c>
      <c r="AB1175" s="5">
        <f t="shared" si="1419"/>
        <v>1.4479860528580954E-2</v>
      </c>
      <c r="AC1175" s="5">
        <f t="shared" si="1420"/>
        <v>1.0647242234518891E-3</v>
      </c>
      <c r="AD1175" s="5">
        <f t="shared" si="1421"/>
        <v>3.3364648957277018E-2</v>
      </c>
      <c r="AE1175" s="5">
        <f t="shared" si="1422"/>
        <v>3.1212389222971426E-2</v>
      </c>
      <c r="AF1175" s="5">
        <f t="shared" si="1423"/>
        <v>1.4599482857645675E-2</v>
      </c>
      <c r="AG1175" s="5">
        <f t="shared" si="1424"/>
        <v>4.5525704165750832E-3</v>
      </c>
      <c r="AH1175" s="5">
        <f t="shared" si="1425"/>
        <v>1.7951522921354312E-3</v>
      </c>
      <c r="AI1175" s="5">
        <f t="shared" si="1426"/>
        <v>3.4868885593158927E-3</v>
      </c>
      <c r="AJ1175" s="5">
        <f t="shared" si="1427"/>
        <v>3.3864513552287531E-3</v>
      </c>
      <c r="AK1175" s="5">
        <f t="shared" si="1428"/>
        <v>2.192604779542218E-3</v>
      </c>
      <c r="AL1175" s="5">
        <f t="shared" si="1429"/>
        <v>7.7388129532115867E-5</v>
      </c>
      <c r="AM1175" s="5">
        <f t="shared" si="1430"/>
        <v>1.2961442128826722E-2</v>
      </c>
      <c r="AN1175" s="5">
        <f t="shared" si="1431"/>
        <v>1.2125335924678526E-2</v>
      </c>
      <c r="AO1175" s="5">
        <f t="shared" si="1432"/>
        <v>5.6715822909594853E-3</v>
      </c>
      <c r="AP1175" s="5">
        <f t="shared" si="1433"/>
        <v>1.7685748190369179E-3</v>
      </c>
      <c r="AQ1175" s="5">
        <f t="shared" si="1434"/>
        <v>4.1362225699130865E-4</v>
      </c>
      <c r="AR1175" s="5">
        <f t="shared" si="1435"/>
        <v>3.3587041259380449E-4</v>
      </c>
      <c r="AS1175" s="5">
        <f t="shared" si="1436"/>
        <v>6.5239183562131519E-4</v>
      </c>
      <c r="AT1175" s="5">
        <f t="shared" si="1437"/>
        <v>6.336001791561205E-4</v>
      </c>
      <c r="AU1175" s="5">
        <f t="shared" si="1438"/>
        <v>4.1023320148730538E-4</v>
      </c>
      <c r="AV1175" s="5">
        <f t="shared" si="1439"/>
        <v>1.9920837123184036E-4</v>
      </c>
      <c r="AW1175" s="5">
        <f t="shared" si="1440"/>
        <v>3.9061514061093072E-6</v>
      </c>
      <c r="AX1175" s="5">
        <f t="shared" si="1441"/>
        <v>4.1960325101887685E-3</v>
      </c>
      <c r="AY1175" s="5">
        <f t="shared" si="1442"/>
        <v>3.9253582457275862E-3</v>
      </c>
      <c r="AZ1175" s="5">
        <f t="shared" si="1443"/>
        <v>1.8360722086741377E-3</v>
      </c>
      <c r="BA1175" s="5">
        <f t="shared" si="1444"/>
        <v>5.7254411689850121E-4</v>
      </c>
      <c r="BB1175" s="5">
        <f t="shared" si="1445"/>
        <v>1.339027262570735E-4</v>
      </c>
      <c r="BC1175" s="5">
        <f t="shared" si="1446"/>
        <v>2.5053007542830566E-5</v>
      </c>
      <c r="BD1175" s="5">
        <f t="shared" si="1447"/>
        <v>5.2367392704483788E-5</v>
      </c>
      <c r="BE1175" s="5">
        <f t="shared" si="1448"/>
        <v>1.017179786374867E-4</v>
      </c>
      <c r="BF1175" s="5">
        <f t="shared" si="1449"/>
        <v>9.8788068717523849E-5</v>
      </c>
      <c r="BG1175" s="5">
        <f t="shared" si="1450"/>
        <v>6.396170176705711E-5</v>
      </c>
      <c r="BH1175" s="5">
        <f t="shared" si="1451"/>
        <v>3.1059666511722992E-5</v>
      </c>
      <c r="BI1175" s="5">
        <f t="shared" si="1452"/>
        <v>1.2066006465341526E-5</v>
      </c>
      <c r="BJ1175" s="8">
        <f t="shared" si="1453"/>
        <v>0.6050678799203788</v>
      </c>
      <c r="BK1175" s="8">
        <f t="shared" si="1454"/>
        <v>0.21934941335968708</v>
      </c>
      <c r="BL1175" s="8">
        <f t="shared" si="1455"/>
        <v>0.16789368778663252</v>
      </c>
      <c r="BM1175" s="8">
        <f t="shared" si="1456"/>
        <v>0.54496761566346852</v>
      </c>
      <c r="BN1175" s="8">
        <f t="shared" si="1457"/>
        <v>0.45109766355334902</v>
      </c>
    </row>
    <row r="1176" spans="1:66" x14ac:dyDescent="0.25">
      <c r="A1176" t="s">
        <v>16</v>
      </c>
      <c r="B1176" t="s">
        <v>18</v>
      </c>
      <c r="C1176" t="s">
        <v>235</v>
      </c>
      <c r="D1176" s="7" t="s">
        <v>562</v>
      </c>
      <c r="E1176">
        <f>VLOOKUP(A1176,home!$A$2:$E$405,3,FALSE)</f>
        <v>1.5457516339869299</v>
      </c>
      <c r="F1176">
        <f>VLOOKUP(B1176,home!$B$2:$E$405,3,FALSE)</f>
        <v>0.99</v>
      </c>
      <c r="G1176">
        <f>VLOOKUP(C1176,away!$B$2:$E$405,4,FALSE)</f>
        <v>0.84</v>
      </c>
      <c r="H1176">
        <f>VLOOKUP(A1176,away!$A$2:$E$405,3,FALSE)</f>
        <v>1.36928104575163</v>
      </c>
      <c r="I1176">
        <f>VLOOKUP(C1176,away!$B$2:$E$405,3,FALSE)</f>
        <v>0.72</v>
      </c>
      <c r="J1176">
        <f>VLOOKUP(B1176,home!$B$2:$E$405,4,FALSE)</f>
        <v>1.03</v>
      </c>
      <c r="K1176" s="3">
        <f t="shared" si="1402"/>
        <v>1.2854470588235309</v>
      </c>
      <c r="L1176" s="3">
        <f t="shared" si="1403"/>
        <v>1.0154588235294089</v>
      </c>
      <c r="M1176" s="5">
        <f t="shared" si="1404"/>
        <v>0.10016806213047844</v>
      </c>
      <c r="N1176" s="5">
        <f t="shared" si="1405"/>
        <v>0.12876074085367623</v>
      </c>
      <c r="O1176" s="5">
        <f t="shared" si="1406"/>
        <v>0.10171654252623637</v>
      </c>
      <c r="P1176" s="5">
        <f t="shared" si="1407"/>
        <v>0.13075123042404915</v>
      </c>
      <c r="Q1176" s="5">
        <f t="shared" si="1408"/>
        <v>8.2757557811148505E-2</v>
      </c>
      <c r="R1176" s="5">
        <f t="shared" si="1409"/>
        <v>5.1644480303585531E-2</v>
      </c>
      <c r="S1176" s="5">
        <f t="shared" si="1410"/>
        <v>4.2668001890497249E-2</v>
      </c>
      <c r="T1176" s="5">
        <f t="shared" si="1411"/>
        <v>8.4036892293075899E-2</v>
      </c>
      <c r="U1176" s="5">
        <f t="shared" si="1412"/>
        <v>6.6386245310713798E-2</v>
      </c>
      <c r="V1176" s="5">
        <f t="shared" si="1413"/>
        <v>6.188370522566951E-3</v>
      </c>
      <c r="W1176" s="5">
        <f t="shared" si="1414"/>
        <v>3.5460153094586382E-2</v>
      </c>
      <c r="X1176" s="5">
        <f t="shared" si="1415"/>
        <v>3.6008325343601412E-2</v>
      </c>
      <c r="Y1176" s="5">
        <f t="shared" si="1416"/>
        <v>1.8282485845338842E-2</v>
      </c>
      <c r="Z1176" s="5">
        <f t="shared" si="1417"/>
        <v>1.7480947736955566E-2</v>
      </c>
      <c r="AA1176" s="5">
        <f t="shared" si="1418"/>
        <v>2.2470832853917391E-2</v>
      </c>
      <c r="AB1176" s="5">
        <f t="shared" si="1419"/>
        <v>1.4442533000691645E-2</v>
      </c>
      <c r="AC1176" s="5">
        <f t="shared" si="1420"/>
        <v>5.0486218045451376E-4</v>
      </c>
      <c r="AD1176" s="5">
        <f t="shared" si="1421"/>
        <v>1.1395537375217051E-2</v>
      </c>
      <c r="AE1176" s="5">
        <f t="shared" si="1422"/>
        <v>1.1571698976523315E-2</v>
      </c>
      <c r="AF1176" s="5">
        <f t="shared" si="1423"/>
        <v>5.8752919144684146E-3</v>
      </c>
      <c r="AG1176" s="5">
        <f t="shared" si="1424"/>
        <v>1.9887056717859818E-3</v>
      </c>
      <c r="AH1176" s="5">
        <f t="shared" si="1425"/>
        <v>4.4377956557869937E-3</v>
      </c>
      <c r="AI1176" s="5">
        <f t="shared" si="1426"/>
        <v>5.7045513733912341E-3</v>
      </c>
      <c r="AJ1176" s="5">
        <f t="shared" si="1427"/>
        <v>3.6664493924167493E-3</v>
      </c>
      <c r="AK1176" s="5">
        <f t="shared" si="1428"/>
        <v>1.5710088626024769E-3</v>
      </c>
      <c r="AL1176" s="5">
        <f t="shared" si="1429"/>
        <v>2.6360238936442614E-5</v>
      </c>
      <c r="AM1176" s="5">
        <f t="shared" si="1430"/>
        <v>2.9296720005372746E-3</v>
      </c>
      <c r="AN1176" s="5">
        <f t="shared" si="1431"/>
        <v>2.9749612829926306E-3</v>
      </c>
      <c r="AO1176" s="5">
        <f t="shared" si="1432"/>
        <v>1.5104753422366187E-3</v>
      </c>
      <c r="AP1176" s="5">
        <f t="shared" si="1433"/>
        <v>5.112751713325927E-4</v>
      </c>
      <c r="AQ1176" s="5">
        <f t="shared" si="1434"/>
        <v>1.2979472099529786E-4</v>
      </c>
      <c r="AR1176" s="5">
        <f t="shared" si="1435"/>
        <v>9.0127975113787678E-4</v>
      </c>
      <c r="AS1176" s="5">
        <f t="shared" si="1436"/>
        <v>1.1585474052773876E-3</v>
      </c>
      <c r="AT1176" s="5">
        <f t="shared" si="1437"/>
        <v>7.446256773107259E-4</v>
      </c>
      <c r="AU1176" s="5">
        <f t="shared" si="1438"/>
        <v>3.1905896227451728E-4</v>
      </c>
      <c r="AV1176" s="5">
        <f t="shared" si="1439"/>
        <v>1.0253335116176658E-4</v>
      </c>
      <c r="AW1176" s="5">
        <f t="shared" si="1440"/>
        <v>9.557919188526235E-7</v>
      </c>
      <c r="AX1176" s="5">
        <f t="shared" si="1441"/>
        <v>6.2765637606804778E-4</v>
      </c>
      <c r="AY1176" s="5">
        <f t="shared" si="1442"/>
        <v>6.3735920522279199E-4</v>
      </c>
      <c r="AZ1176" s="5">
        <f t="shared" si="1443"/>
        <v>3.2360601435058766E-4</v>
      </c>
      <c r="BA1176" s="5">
        <f t="shared" si="1444"/>
        <v>1.0953619420649627E-4</v>
      </c>
      <c r="BB1176" s="5">
        <f t="shared" si="1445"/>
        <v>2.7807373725704378E-5</v>
      </c>
      <c r="BC1176" s="5">
        <f t="shared" si="1446"/>
        <v>5.6474486017892745E-6</v>
      </c>
      <c r="BD1176" s="5">
        <f t="shared" si="1447"/>
        <v>1.525354126268911E-4</v>
      </c>
      <c r="BE1176" s="5">
        <f t="shared" si="1448"/>
        <v>1.9607619752767084E-4</v>
      </c>
      <c r="BF1176" s="5">
        <f t="shared" si="1449"/>
        <v>1.2602278570862313E-4</v>
      </c>
      <c r="BG1176" s="5">
        <f t="shared" si="1450"/>
        <v>5.3998539744632547E-5</v>
      </c>
      <c r="BH1176" s="5">
        <f t="shared" si="1451"/>
        <v>1.7353066023875869E-5</v>
      </c>
      <c r="BI1176" s="5">
        <f t="shared" si="1452"/>
        <v>4.4612895363923542E-6</v>
      </c>
      <c r="BJ1176" s="8">
        <f t="shared" si="1453"/>
        <v>0.4259251803096919</v>
      </c>
      <c r="BK1176" s="8">
        <f t="shared" si="1454"/>
        <v>0.28094424659220552</v>
      </c>
      <c r="BL1176" s="8">
        <f t="shared" si="1455"/>
        <v>0.27581693171767241</v>
      </c>
      <c r="BM1176" s="8">
        <f t="shared" si="1456"/>
        <v>0.40373228889404722</v>
      </c>
      <c r="BN1176" s="8">
        <f t="shared" si="1457"/>
        <v>0.59579861404917411</v>
      </c>
    </row>
    <row r="1177" spans="1:66" x14ac:dyDescent="0.25">
      <c r="A1177" t="s">
        <v>16</v>
      </c>
      <c r="B1177" t="s">
        <v>58</v>
      </c>
      <c r="C1177" t="s">
        <v>450</v>
      </c>
      <c r="D1177" s="7" t="s">
        <v>562</v>
      </c>
      <c r="E1177">
        <f>VLOOKUP(A1177,home!$A$2:$E$405,3,FALSE)</f>
        <v>1.5457516339869299</v>
      </c>
      <c r="F1177">
        <f>VLOOKUP(B1177,home!$B$2:$E$405,3,FALSE)</f>
        <v>1.07</v>
      </c>
      <c r="G1177">
        <f>VLOOKUP(C1177,away!$B$2:$E$405,4,FALSE)</f>
        <v>1.03</v>
      </c>
      <c r="H1177">
        <f>VLOOKUP(A1177,away!$A$2:$E$405,3,FALSE)</f>
        <v>1.36928104575163</v>
      </c>
      <c r="I1177">
        <f>VLOOKUP(C1177,away!$B$2:$E$405,3,FALSE)</f>
        <v>0.91</v>
      </c>
      <c r="J1177">
        <f>VLOOKUP(B1177,home!$B$2:$E$405,4,FALSE)</f>
        <v>0.9</v>
      </c>
      <c r="K1177" s="3">
        <f t="shared" si="1402"/>
        <v>1.7035728758169957</v>
      </c>
      <c r="L1177" s="3">
        <f t="shared" si="1403"/>
        <v>1.1214411764705849</v>
      </c>
      <c r="M1177" s="5">
        <f t="shared" si="1404"/>
        <v>5.930782341299267E-2</v>
      </c>
      <c r="N1177" s="5">
        <f t="shared" si="1405"/>
        <v>0.10103519929011845</v>
      </c>
      <c r="O1177" s="5">
        <f t="shared" si="1406"/>
        <v>6.6510235262176198E-2</v>
      </c>
      <c r="P1177" s="5">
        <f t="shared" si="1407"/>
        <v>0.11330503275685044</v>
      </c>
      <c r="Q1177" s="5">
        <f t="shared" si="1408"/>
        <v>8.6060412506705222E-2</v>
      </c>
      <c r="R1177" s="5">
        <f t="shared" si="1409"/>
        <v>3.7293658239875141E-2</v>
      </c>
      <c r="S1177" s="5">
        <f t="shared" si="1410"/>
        <v>5.411609172803715E-2</v>
      </c>
      <c r="T1177" s="5">
        <f t="shared" si="1411"/>
        <v>9.6511690249063337E-2</v>
      </c>
      <c r="U1177" s="5">
        <f t="shared" si="1412"/>
        <v>6.3532464617440276E-2</v>
      </c>
      <c r="V1177" s="5">
        <f t="shared" si="1413"/>
        <v>1.1487383756777141E-2</v>
      </c>
      <c r="W1177" s="5">
        <f t="shared" si="1414"/>
        <v>4.88700614760149E-2</v>
      </c>
      <c r="X1177" s="5">
        <f t="shared" si="1415"/>
        <v>5.480489923585196E-2</v>
      </c>
      <c r="Y1177" s="5">
        <f t="shared" si="1416"/>
        <v>3.073023533770285E-2</v>
      </c>
      <c r="Z1177" s="5">
        <f t="shared" si="1417"/>
        <v>1.3940881323805832E-2</v>
      </c>
      <c r="AA1177" s="5">
        <f t="shared" si="1418"/>
        <v>2.3749307288219345E-2</v>
      </c>
      <c r="AB1177" s="5">
        <f t="shared" si="1419"/>
        <v>2.0229337857826688E-2</v>
      </c>
      <c r="AC1177" s="5">
        <f t="shared" si="1420"/>
        <v>1.3716343792754661E-3</v>
      </c>
      <c r="AD1177" s="5">
        <f t="shared" si="1421"/>
        <v>2.0813427792512024E-2</v>
      </c>
      <c r="AE1177" s="5">
        <f t="shared" si="1422"/>
        <v>2.3341034950020254E-2</v>
      </c>
      <c r="AF1177" s="5">
        <f t="shared" si="1423"/>
        <v>1.3087798847195879E-2</v>
      </c>
      <c r="AG1177" s="5">
        <f t="shared" si="1424"/>
        <v>4.8923988455365705E-3</v>
      </c>
      <c r="AH1177" s="5">
        <f t="shared" si="1425"/>
        <v>3.9084695882014055E-3</v>
      </c>
      <c r="AI1177" s="5">
        <f t="shared" si="1426"/>
        <v>6.658362776415537E-3</v>
      </c>
      <c r="AJ1177" s="5">
        <f t="shared" si="1427"/>
        <v>5.6715031116255279E-3</v>
      </c>
      <c r="AK1177" s="5">
        <f t="shared" si="1428"/>
        <v>3.2206062886923127E-3</v>
      </c>
      <c r="AL1177" s="5">
        <f t="shared" si="1429"/>
        <v>1.0481792743733176E-4</v>
      </c>
      <c r="AM1177" s="5">
        <f t="shared" si="1430"/>
        <v>7.0914382080198152E-3</v>
      </c>
      <c r="AN1177" s="5">
        <f t="shared" si="1431"/>
        <v>7.9526308068701979E-3</v>
      </c>
      <c r="AO1177" s="5">
        <f t="shared" si="1432"/>
        <v>4.4592038240463669E-3</v>
      </c>
      <c r="AP1177" s="5">
        <f t="shared" si="1433"/>
        <v>1.6669115941868962E-3</v>
      </c>
      <c r="AQ1177" s="5">
        <f t="shared" si="1434"/>
        <v>4.6733582481435292E-4</v>
      </c>
      <c r="AR1177" s="5">
        <f t="shared" si="1435"/>
        <v>8.7662374663841688E-4</v>
      </c>
      <c r="AS1177" s="5">
        <f t="shared" si="1436"/>
        <v>1.4933924370702772E-3</v>
      </c>
      <c r="AT1177" s="5">
        <f t="shared" si="1437"/>
        <v>1.2720514243715823E-3</v>
      </c>
      <c r="AU1177" s="5">
        <f t="shared" si="1438"/>
        <v>7.2234410106793384E-4</v>
      </c>
      <c r="AV1177" s="5">
        <f t="shared" si="1439"/>
        <v>3.0764145439643567E-4</v>
      </c>
      <c r="AW1177" s="5">
        <f t="shared" si="1440"/>
        <v>5.5625033082295911E-6</v>
      </c>
      <c r="AX1177" s="5">
        <f t="shared" si="1441"/>
        <v>2.0134636302858075E-3</v>
      </c>
      <c r="AY1177" s="5">
        <f t="shared" si="1442"/>
        <v>2.2579810223284508E-3</v>
      </c>
      <c r="AZ1177" s="5">
        <f t="shared" si="1443"/>
        <v>1.2660964470641363E-3</v>
      </c>
      <c r="BA1177" s="5">
        <f t="shared" si="1444"/>
        <v>4.732842297069442E-4</v>
      </c>
      <c r="BB1177" s="5">
        <f t="shared" si="1445"/>
        <v>1.3269010584188257E-4</v>
      </c>
      <c r="BC1177" s="5">
        <f t="shared" si="1446"/>
        <v>2.9760829680265425E-5</v>
      </c>
      <c r="BD1177" s="5">
        <f t="shared" si="1447"/>
        <v>1.6384699429203962E-4</v>
      </c>
      <c r="BE1177" s="5">
        <f t="shared" si="1448"/>
        <v>2.7912529526006078E-4</v>
      </c>
      <c r="BF1177" s="5">
        <f t="shared" si="1449"/>
        <v>2.3775514097972497E-4</v>
      </c>
      <c r="BG1177" s="5">
        <f t="shared" si="1450"/>
        <v>1.3501106975303507E-4</v>
      </c>
      <c r="BH1177" s="5">
        <f t="shared" si="1451"/>
        <v>5.7500299091576743E-5</v>
      </c>
      <c r="BI1177" s="5">
        <f t="shared" si="1452"/>
        <v>1.9591189976754948E-5</v>
      </c>
      <c r="BJ1177" s="8">
        <f t="shared" si="1453"/>
        <v>0.50795795505356656</v>
      </c>
      <c r="BK1177" s="8">
        <f t="shared" si="1454"/>
        <v>0.24195076498369866</v>
      </c>
      <c r="BL1177" s="8">
        <f t="shared" si="1455"/>
        <v>0.23633882818337024</v>
      </c>
      <c r="BM1177" s="8">
        <f t="shared" si="1456"/>
        <v>0.53442364955670285</v>
      </c>
      <c r="BN1177" s="8">
        <f t="shared" si="1457"/>
        <v>0.4635123614687181</v>
      </c>
    </row>
    <row r="1178" spans="1:66" x14ac:dyDescent="0.25">
      <c r="A1178" t="s">
        <v>61</v>
      </c>
      <c r="B1178" t="s">
        <v>68</v>
      </c>
      <c r="C1178" t="s">
        <v>69</v>
      </c>
      <c r="D1178" s="7" t="s">
        <v>562</v>
      </c>
      <c r="E1178">
        <f>VLOOKUP(A1178,home!$A$2:$E$405,3,FALSE)</f>
        <v>1.51315789473684</v>
      </c>
      <c r="F1178">
        <f>VLOOKUP(B1178,home!$B$2:$E$405,3,FALSE)</f>
        <v>1.72</v>
      </c>
      <c r="G1178">
        <f>VLOOKUP(C1178,away!$B$2:$E$405,4,FALSE)</f>
        <v>0.38</v>
      </c>
      <c r="H1178">
        <f>VLOOKUP(A1178,away!$A$2:$E$405,3,FALSE)</f>
        <v>1.30526315789474</v>
      </c>
      <c r="I1178">
        <f>VLOOKUP(C1178,away!$B$2:$E$405,3,FALSE)</f>
        <v>1.36</v>
      </c>
      <c r="J1178">
        <f>VLOOKUP(B1178,home!$B$2:$E$405,4,FALSE)</f>
        <v>0.79</v>
      </c>
      <c r="K1178" s="3">
        <f t="shared" si="1402"/>
        <v>0.98899999999999866</v>
      </c>
      <c r="L1178" s="3">
        <f t="shared" si="1403"/>
        <v>1.4023747368421089</v>
      </c>
      <c r="M1178" s="5">
        <f t="shared" si="1404"/>
        <v>9.1503803721117216E-2</v>
      </c>
      <c r="N1178" s="5">
        <f t="shared" si="1405"/>
        <v>9.0497261880184782E-2</v>
      </c>
      <c r="O1178" s="5">
        <f t="shared" si="1406"/>
        <v>0.12832262266345373</v>
      </c>
      <c r="P1178" s="5">
        <f t="shared" si="1407"/>
        <v>0.12691107381415553</v>
      </c>
      <c r="Q1178" s="5">
        <f t="shared" si="1408"/>
        <v>4.4750895999751315E-2</v>
      </c>
      <c r="R1178" s="5">
        <f t="shared" si="1409"/>
        <v>8.9978202094275109E-2</v>
      </c>
      <c r="S1178" s="5">
        <f t="shared" si="1410"/>
        <v>4.4004784505327105E-2</v>
      </c>
      <c r="T1178" s="5">
        <f t="shared" si="1411"/>
        <v>6.2757526001099836E-2</v>
      </c>
      <c r="U1178" s="5">
        <f t="shared" si="1412"/>
        <v>8.8988441871237944E-2</v>
      </c>
      <c r="V1178" s="5">
        <f t="shared" si="1413"/>
        <v>6.7813749901618611E-3</v>
      </c>
      <c r="W1178" s="5">
        <f t="shared" si="1414"/>
        <v>1.4752878714584665E-2</v>
      </c>
      <c r="X1178" s="5">
        <f t="shared" si="1415"/>
        <v>2.0689064405029219E-2</v>
      </c>
      <c r="Y1178" s="5">
        <f t="shared" si="1416"/>
        <v>1.450691062525615E-2</v>
      </c>
      <c r="Z1178" s="5">
        <f t="shared" si="1417"/>
        <v>4.2061052494495037E-2</v>
      </c>
      <c r="AA1178" s="5">
        <f t="shared" si="1418"/>
        <v>4.1598380917055526E-2</v>
      </c>
      <c r="AB1178" s="5">
        <f t="shared" si="1419"/>
        <v>2.057039936348393E-2</v>
      </c>
      <c r="AC1178" s="5">
        <f t="shared" si="1420"/>
        <v>5.8783866553850466E-4</v>
      </c>
      <c r="AD1178" s="5">
        <f t="shared" si="1421"/>
        <v>3.6476492621810531E-3</v>
      </c>
      <c r="AE1178" s="5">
        <f t="shared" si="1422"/>
        <v>5.1153711741434675E-3</v>
      </c>
      <c r="AF1178" s="5">
        <f t="shared" si="1423"/>
        <v>3.5868336520945778E-3</v>
      </c>
      <c r="AG1178" s="5">
        <f t="shared" si="1424"/>
        <v>1.6766949663175178E-3</v>
      </c>
      <c r="AH1178" s="5">
        <f t="shared" si="1425"/>
        <v>1.4746339355817409E-2</v>
      </c>
      <c r="AI1178" s="5">
        <f t="shared" si="1426"/>
        <v>1.4584129622903395E-2</v>
      </c>
      <c r="AJ1178" s="5">
        <f t="shared" si="1427"/>
        <v>7.2118520985257192E-3</v>
      </c>
      <c r="AK1178" s="5">
        <f t="shared" si="1428"/>
        <v>2.377507241813976E-3</v>
      </c>
      <c r="AL1178" s="5">
        <f t="shared" si="1429"/>
        <v>3.2612080914295323E-5</v>
      </c>
      <c r="AM1178" s="5">
        <f t="shared" si="1430"/>
        <v>7.2150502405941169E-4</v>
      </c>
      <c r="AN1178" s="5">
        <f t="shared" si="1431"/>
        <v>1.0118204182455769E-3</v>
      </c>
      <c r="AO1178" s="5">
        <f t="shared" si="1432"/>
        <v>7.0947569638430687E-4</v>
      </c>
      <c r="AP1178" s="5">
        <f t="shared" si="1433"/>
        <v>3.3165026433760471E-4</v>
      </c>
      <c r="AQ1178" s="5">
        <f t="shared" si="1434"/>
        <v>1.1627448804351611E-4</v>
      </c>
      <c r="AR1178" s="5">
        <f t="shared" si="1435"/>
        <v>4.1359787546997682E-3</v>
      </c>
      <c r="AS1178" s="5">
        <f t="shared" si="1436"/>
        <v>4.0904829883980642E-3</v>
      </c>
      <c r="AT1178" s="5">
        <f t="shared" si="1437"/>
        <v>2.02274383776284E-3</v>
      </c>
      <c r="AU1178" s="5">
        <f t="shared" si="1438"/>
        <v>6.6683121851581547E-4</v>
      </c>
      <c r="AV1178" s="5">
        <f t="shared" si="1439"/>
        <v>1.6487401877803514E-4</v>
      </c>
      <c r="AW1178" s="5">
        <f t="shared" si="1440"/>
        <v>1.2564244568824376E-6</v>
      </c>
      <c r="AX1178" s="5">
        <f t="shared" si="1441"/>
        <v>1.1892807813245946E-4</v>
      </c>
      <c r="AY1178" s="5">
        <f t="shared" si="1442"/>
        <v>1.6678173227414561E-4</v>
      </c>
      <c r="AZ1178" s="5">
        <f t="shared" si="1443"/>
        <v>1.1694524395401302E-4</v>
      </c>
      <c r="BA1178" s="5">
        <f t="shared" si="1444"/>
        <v>5.46670185716484E-5</v>
      </c>
      <c r="BB1178" s="5">
        <f t="shared" si="1445"/>
        <v>1.9165911445839538E-5</v>
      </c>
      <c r="BC1178" s="5">
        <f t="shared" si="1446"/>
        <v>5.3755580040396686E-6</v>
      </c>
      <c r="BD1178" s="5">
        <f t="shared" si="1447"/>
        <v>9.6669868628444062E-4</v>
      </c>
      <c r="BE1178" s="5">
        <f t="shared" si="1448"/>
        <v>9.5606500073531022E-4</v>
      </c>
      <c r="BF1178" s="5">
        <f t="shared" si="1449"/>
        <v>4.7277414286361029E-4</v>
      </c>
      <c r="BG1178" s="5">
        <f t="shared" si="1450"/>
        <v>1.5585787576403667E-4</v>
      </c>
      <c r="BH1178" s="5">
        <f t="shared" si="1451"/>
        <v>3.8535859782658009E-5</v>
      </c>
      <c r="BI1178" s="5">
        <f t="shared" si="1452"/>
        <v>7.6223930650097474E-6</v>
      </c>
      <c r="BJ1178" s="8">
        <f t="shared" si="1453"/>
        <v>0.26535367611409516</v>
      </c>
      <c r="BK1178" s="8">
        <f t="shared" si="1454"/>
        <v>0.26998826950948868</v>
      </c>
      <c r="BL1178" s="8">
        <f t="shared" si="1455"/>
        <v>0.4220563400052163</v>
      </c>
      <c r="BM1178" s="8">
        <f t="shared" si="1456"/>
        <v>0.42732995264254026</v>
      </c>
      <c r="BN1178" s="8">
        <f t="shared" si="1457"/>
        <v>0.57196386017293777</v>
      </c>
    </row>
    <row r="1179" spans="1:66" x14ac:dyDescent="0.25">
      <c r="A1179" t="s">
        <v>61</v>
      </c>
      <c r="B1179" t="s">
        <v>77</v>
      </c>
      <c r="C1179" t="s">
        <v>65</v>
      </c>
      <c r="D1179" s="7" t="s">
        <v>562</v>
      </c>
      <c r="E1179">
        <f>VLOOKUP(A1179,home!$A$2:$E$405,3,FALSE)</f>
        <v>1.51315789473684</v>
      </c>
      <c r="F1179">
        <f>VLOOKUP(B1179,home!$B$2:$E$405,3,FALSE)</f>
        <v>1.26</v>
      </c>
      <c r="G1179">
        <f>VLOOKUP(C1179,away!$B$2:$E$405,4,FALSE)</f>
        <v>0.73</v>
      </c>
      <c r="H1179">
        <f>VLOOKUP(A1179,away!$A$2:$E$405,3,FALSE)</f>
        <v>1.30526315789474</v>
      </c>
      <c r="I1179">
        <f>VLOOKUP(C1179,away!$B$2:$E$405,3,FALSE)</f>
        <v>0.8</v>
      </c>
      <c r="J1179">
        <f>VLOOKUP(B1179,home!$B$2:$E$405,4,FALSE)</f>
        <v>0.83</v>
      </c>
      <c r="K1179" s="3">
        <f t="shared" si="1402"/>
        <v>1.3918026315789456</v>
      </c>
      <c r="L1179" s="3">
        <f t="shared" si="1403"/>
        <v>0.8666947368421074</v>
      </c>
      <c r="M1179" s="5">
        <f t="shared" si="1404"/>
        <v>0.10450740295403124</v>
      </c>
      <c r="N1179" s="5">
        <f t="shared" si="1405"/>
        <v>0.14545367845090196</v>
      </c>
      <c r="O1179" s="5">
        <f t="shared" si="1406"/>
        <v>9.0576016101296175E-2</v>
      </c>
      <c r="P1179" s="5">
        <f t="shared" si="1407"/>
        <v>0.12606393756772097</v>
      </c>
      <c r="Q1179" s="5">
        <f t="shared" si="1408"/>
        <v>0.10122140622040157</v>
      </c>
      <c r="R1179" s="5">
        <f t="shared" si="1409"/>
        <v>3.9250878219559679E-2</v>
      </c>
      <c r="S1179" s="5">
        <f t="shared" si="1410"/>
        <v>3.8016723949375567E-2</v>
      </c>
      <c r="T1179" s="5">
        <f t="shared" si="1411"/>
        <v>8.7728060026978985E-2</v>
      </c>
      <c r="U1179" s="5">
        <f t="shared" si="1412"/>
        <v>5.4629475597767881E-2</v>
      </c>
      <c r="V1179" s="5">
        <f t="shared" si="1413"/>
        <v>5.0953731282998389E-3</v>
      </c>
      <c r="W1179" s="5">
        <f t="shared" si="1414"/>
        <v>4.6960073183225454E-2</v>
      </c>
      <c r="X1179" s="5">
        <f t="shared" si="1415"/>
        <v>4.0700048269621682E-2</v>
      </c>
      <c r="Y1179" s="5">
        <f t="shared" si="1416"/>
        <v>1.7637258812250416E-2</v>
      </c>
      <c r="Z1179" s="5">
        <f t="shared" si="1417"/>
        <v>1.1339509856440963E-2</v>
      </c>
      <c r="AA1179" s="5">
        <f t="shared" si="1418"/>
        <v>1.5782359659009926E-2</v>
      </c>
      <c r="AB1179" s="5">
        <f t="shared" si="1419"/>
        <v>1.0982964852967703E-2</v>
      </c>
      <c r="AC1179" s="5">
        <f t="shared" si="1420"/>
        <v>3.8414910198561198E-4</v>
      </c>
      <c r="AD1179" s="5">
        <f t="shared" si="1421"/>
        <v>1.6339788358888257E-2</v>
      </c>
      <c r="AE1179" s="5">
        <f t="shared" si="1422"/>
        <v>1.4161608571762385E-2</v>
      </c>
      <c r="AF1179" s="5">
        <f t="shared" si="1423"/>
        <v>6.1368958071822653E-3</v>
      </c>
      <c r="AG1179" s="5">
        <f t="shared" si="1424"/>
        <v>1.7729384322110891E-3</v>
      </c>
      <c r="AH1179" s="5">
        <f t="shared" si="1425"/>
        <v>2.4569733777366452E-3</v>
      </c>
      <c r="AI1179" s="5">
        <f t="shared" si="1426"/>
        <v>3.4196220128532738E-3</v>
      </c>
      <c r="AJ1179" s="5">
        <f t="shared" si="1427"/>
        <v>2.379719458247239E-3</v>
      </c>
      <c r="AK1179" s="5">
        <f t="shared" si="1428"/>
        <v>1.1040332681360435E-3</v>
      </c>
      <c r="AL1179" s="5">
        <f t="shared" si="1429"/>
        <v>1.8535470996523224E-5</v>
      </c>
      <c r="AM1179" s="5">
        <f t="shared" si="1430"/>
        <v>4.54835208746874E-3</v>
      </c>
      <c r="AN1179" s="5">
        <f t="shared" si="1431"/>
        <v>3.9420328155139687E-3</v>
      </c>
      <c r="AO1179" s="5">
        <f t="shared" si="1432"/>
        <v>1.7082695468324154E-3</v>
      </c>
      <c r="AP1179" s="5">
        <f t="shared" si="1433"/>
        <v>4.9351607511576891E-4</v>
      </c>
      <c r="AQ1179" s="5">
        <f t="shared" si="1434"/>
        <v>1.0693194621245273E-4</v>
      </c>
      <c r="AR1179" s="5">
        <f t="shared" si="1435"/>
        <v>4.2588917900910522E-4</v>
      </c>
      <c r="AS1179" s="5">
        <f t="shared" si="1436"/>
        <v>5.9275368010586931E-4</v>
      </c>
      <c r="AT1179" s="5">
        <f t="shared" si="1437"/>
        <v>4.1249806592472674E-4</v>
      </c>
      <c r="AU1179" s="5">
        <f t="shared" si="1438"/>
        <v>1.9137196455842003E-4</v>
      </c>
      <c r="AV1179" s="5">
        <f t="shared" si="1439"/>
        <v>6.658800097071039E-5</v>
      </c>
      <c r="AW1179" s="5">
        <f t="shared" si="1440"/>
        <v>6.2107627265458153E-7</v>
      </c>
      <c r="AX1179" s="5">
        <f t="shared" si="1441"/>
        <v>1.055068067447763E-3</v>
      </c>
      <c r="AY1179" s="5">
        <f t="shared" si="1442"/>
        <v>9.1442194106714967E-4</v>
      </c>
      <c r="AZ1179" s="5">
        <f t="shared" si="1443"/>
        <v>3.9626234178792113E-4</v>
      </c>
      <c r="BA1179" s="5">
        <f t="shared" si="1444"/>
        <v>1.1447949534543986E-4</v>
      </c>
      <c r="BB1179" s="5">
        <f t="shared" si="1445"/>
        <v>2.480469402305831E-5</v>
      </c>
      <c r="BC1179" s="5">
        <f t="shared" si="1446"/>
        <v>4.2996195517527046E-6</v>
      </c>
      <c r="BD1179" s="5">
        <f t="shared" si="1447"/>
        <v>6.1519318320866253E-5</v>
      </c>
      <c r="BE1179" s="5">
        <f t="shared" si="1448"/>
        <v>8.562274913192449E-5</v>
      </c>
      <c r="BF1179" s="5">
        <f t="shared" si="1449"/>
        <v>5.9584983782418204E-5</v>
      </c>
      <c r="BG1179" s="5">
        <f t="shared" si="1450"/>
        <v>2.7643512410319487E-5</v>
      </c>
      <c r="BH1179" s="5">
        <f t="shared" si="1451"/>
        <v>9.6185783296919702E-6</v>
      </c>
      <c r="BI1179" s="5">
        <f t="shared" si="1452"/>
        <v>2.6774325262627009E-6</v>
      </c>
      <c r="BJ1179" s="8">
        <f t="shared" si="1453"/>
        <v>0.49142019476379051</v>
      </c>
      <c r="BK1179" s="8">
        <f t="shared" si="1454"/>
        <v>0.27500054411347685</v>
      </c>
      <c r="BL1179" s="8">
        <f t="shared" si="1455"/>
        <v>0.22251781001264492</v>
      </c>
      <c r="BM1179" s="8">
        <f t="shared" si="1456"/>
        <v>0.39229093836764706</v>
      </c>
      <c r="BN1179" s="8">
        <f t="shared" si="1457"/>
        <v>0.60707331951391152</v>
      </c>
    </row>
    <row r="1180" spans="1:66" x14ac:dyDescent="0.25">
      <c r="A1180" t="s">
        <v>61</v>
      </c>
      <c r="B1180" t="s">
        <v>70</v>
      </c>
      <c r="C1180" t="s">
        <v>311</v>
      </c>
      <c r="D1180" s="7" t="s">
        <v>562</v>
      </c>
      <c r="E1180">
        <f>VLOOKUP(A1180,home!$A$2:$E$405,3,FALSE)</f>
        <v>1.51315789473684</v>
      </c>
      <c r="F1180">
        <f>VLOOKUP(B1180,home!$B$2:$E$405,3,FALSE)</f>
        <v>1.18</v>
      </c>
      <c r="G1180">
        <f>VLOOKUP(C1180,away!$B$2:$E$405,4,FALSE)</f>
        <v>0.87</v>
      </c>
      <c r="H1180">
        <f>VLOOKUP(A1180,away!$A$2:$E$405,3,FALSE)</f>
        <v>1.30526315789474</v>
      </c>
      <c r="I1180">
        <f>VLOOKUP(C1180,away!$B$2:$E$405,3,FALSE)</f>
        <v>0.8</v>
      </c>
      <c r="J1180">
        <f>VLOOKUP(B1180,home!$B$2:$E$405,4,FALSE)</f>
        <v>0.93</v>
      </c>
      <c r="K1180" s="3">
        <f t="shared" si="1402"/>
        <v>1.5534078947368399</v>
      </c>
      <c r="L1180" s="3">
        <f t="shared" si="1403"/>
        <v>0.97111578947368671</v>
      </c>
      <c r="M1180" s="5">
        <f t="shared" si="1404"/>
        <v>8.0096454908305706E-2</v>
      </c>
      <c r="N1180" s="5">
        <f t="shared" si="1405"/>
        <v>0.12442246539499537</v>
      </c>
      <c r="O1180" s="5">
        <f t="shared" si="1406"/>
        <v>7.7782932042322839E-2</v>
      </c>
      <c r="P1180" s="5">
        <f t="shared" si="1407"/>
        <v>0.1208286207103234</v>
      </c>
      <c r="Q1180" s="5">
        <f t="shared" si="1408"/>
        <v>9.6639420013603552E-2</v>
      </c>
      <c r="R1180" s="5">
        <f t="shared" si="1409"/>
        <v>3.7768116728929227E-2</v>
      </c>
      <c r="S1180" s="5">
        <f t="shared" si="1410"/>
        <v>4.5568669672936032E-2</v>
      </c>
      <c r="T1180" s="5">
        <f t="shared" si="1411"/>
        <v>9.384806666078982E-2</v>
      </c>
      <c r="U1180" s="5">
        <f t="shared" si="1412"/>
        <v>5.8669290696061173E-2</v>
      </c>
      <c r="V1180" s="5">
        <f t="shared" si="1413"/>
        <v>7.6380124861656785E-3</v>
      </c>
      <c r="W1180" s="5">
        <f t="shared" si="1414"/>
        <v>5.0040145997307051E-2</v>
      </c>
      <c r="X1180" s="5">
        <f t="shared" si="1415"/>
        <v>4.859477588555338E-2</v>
      </c>
      <c r="Y1180" s="5">
        <f t="shared" si="1416"/>
        <v>2.3595577074198019E-2</v>
      </c>
      <c r="Z1180" s="5">
        <f t="shared" si="1417"/>
        <v>1.2225738164716156E-2</v>
      </c>
      <c r="AA1180" s="5">
        <f t="shared" si="1418"/>
        <v>1.8991558184055558E-2</v>
      </c>
      <c r="AB1180" s="5">
        <f t="shared" si="1419"/>
        <v>1.4750818208232977E-2</v>
      </c>
      <c r="AC1180" s="5">
        <f t="shared" si="1420"/>
        <v>7.2013995089432342E-4</v>
      </c>
      <c r="AD1180" s="5">
        <f t="shared" si="1421"/>
        <v>1.9433189461500206E-2</v>
      </c>
      <c r="AE1180" s="5">
        <f t="shared" si="1422"/>
        <v>1.88718771258965E-2</v>
      </c>
      <c r="AF1180" s="5">
        <f t="shared" si="1423"/>
        <v>9.1633889269826935E-3</v>
      </c>
      <c r="AG1180" s="5">
        <f t="shared" si="1424"/>
        <v>2.9662372240270795E-3</v>
      </c>
      <c r="AH1180" s="5">
        <f t="shared" si="1425"/>
        <v>2.9681518424317273E-3</v>
      </c>
      <c r="AI1180" s="5">
        <f t="shared" si="1426"/>
        <v>4.6107505048111411E-3</v>
      </c>
      <c r="AJ1180" s="5">
        <f t="shared" si="1427"/>
        <v>3.581188117417749E-3</v>
      </c>
      <c r="AK1180" s="5">
        <f t="shared" si="1428"/>
        <v>1.8543486313781646E-3</v>
      </c>
      <c r="AL1180" s="5">
        <f t="shared" si="1429"/>
        <v>4.3454366156192098E-5</v>
      </c>
      <c r="AM1180" s="5">
        <f t="shared" si="1430"/>
        <v>6.0375339858822338E-3</v>
      </c>
      <c r="AN1180" s="5">
        <f t="shared" si="1431"/>
        <v>5.8631445831742396E-3</v>
      </c>
      <c r="AO1180" s="5">
        <f t="shared" si="1432"/>
        <v>2.8468961403438106E-3</v>
      </c>
      <c r="AP1180" s="5">
        <f t="shared" si="1433"/>
        <v>9.2155526429319053E-4</v>
      </c>
      <c r="AQ1180" s="5">
        <f t="shared" si="1434"/>
        <v>2.2373421700692839E-4</v>
      </c>
      <c r="AR1180" s="5">
        <f t="shared" si="1435"/>
        <v>5.7648382394817307E-4</v>
      </c>
      <c r="AS1180" s="5">
        <f t="shared" si="1436"/>
        <v>8.9551452330917445E-4</v>
      </c>
      <c r="AT1180" s="5">
        <f t="shared" si="1437"/>
        <v>6.9554966517998494E-4</v>
      </c>
      <c r="AU1180" s="5">
        <f t="shared" si="1438"/>
        <v>3.6015744702405146E-4</v>
      </c>
      <c r="AV1180" s="5">
        <f t="shared" si="1439"/>
        <v>1.3986785538885662E-4</v>
      </c>
      <c r="AW1180" s="5">
        <f t="shared" si="1440"/>
        <v>1.8209056445010434E-6</v>
      </c>
      <c r="AX1180" s="5">
        <f t="shared" si="1441"/>
        <v>1.5631254930685771E-3</v>
      </c>
      <c r="AY1180" s="5">
        <f t="shared" si="1442"/>
        <v>1.517975847247737E-3</v>
      </c>
      <c r="AZ1180" s="5">
        <f t="shared" si="1443"/>
        <v>7.3706515665098728E-4</v>
      </c>
      <c r="BA1180" s="5">
        <f t="shared" si="1444"/>
        <v>2.3859187049822338E-4</v>
      </c>
      <c r="BB1180" s="5">
        <f t="shared" si="1445"/>
        <v>5.7925083170221448E-5</v>
      </c>
      <c r="BC1180" s="5">
        <f t="shared" si="1446"/>
        <v>1.1250392574635716E-5</v>
      </c>
      <c r="BD1180" s="5">
        <f t="shared" si="1447"/>
        <v>9.3305423968706607E-5</v>
      </c>
      <c r="BE1180" s="5">
        <f t="shared" si="1448"/>
        <v>1.449413822147568E-4</v>
      </c>
      <c r="BF1180" s="5">
        <f t="shared" si="1449"/>
        <v>1.1257654370323653E-4</v>
      </c>
      <c r="BG1180" s="5">
        <f t="shared" si="1450"/>
        <v>5.8292430583598179E-5</v>
      </c>
      <c r="BH1180" s="5">
        <f t="shared" si="1451"/>
        <v>2.2637980467990146E-5</v>
      </c>
      <c r="BI1180" s="5">
        <f t="shared" si="1452"/>
        <v>7.0332035159748536E-6</v>
      </c>
      <c r="BJ1180" s="8">
        <f t="shared" si="1453"/>
        <v>0.50759394179876449</v>
      </c>
      <c r="BK1180" s="8">
        <f t="shared" si="1454"/>
        <v>0.25641332794202909</v>
      </c>
      <c r="BL1180" s="8">
        <f t="shared" si="1455"/>
        <v>0.22408351523494513</v>
      </c>
      <c r="BM1180" s="8">
        <f t="shared" si="1456"/>
        <v>0.46126235840037139</v>
      </c>
      <c r="BN1180" s="8">
        <f t="shared" si="1457"/>
        <v>0.5375380097984801</v>
      </c>
    </row>
    <row r="1181" spans="1:66" x14ac:dyDescent="0.25">
      <c r="A1181" t="s">
        <v>61</v>
      </c>
      <c r="B1181" t="s">
        <v>239</v>
      </c>
      <c r="C1181" t="s">
        <v>62</v>
      </c>
      <c r="D1181" s="7" t="s">
        <v>562</v>
      </c>
      <c r="E1181">
        <f>VLOOKUP(A1181,home!$A$2:$E$405,3,FALSE)</f>
        <v>1.51315789473684</v>
      </c>
      <c r="F1181">
        <f>VLOOKUP(B1181,home!$B$2:$E$405,3,FALSE)</f>
        <v>1.7</v>
      </c>
      <c r="G1181">
        <f>VLOOKUP(C1181,away!$B$2:$E$405,4,FALSE)</f>
        <v>0.63</v>
      </c>
      <c r="H1181">
        <f>VLOOKUP(A1181,away!$A$2:$E$405,3,FALSE)</f>
        <v>1.30526315789474</v>
      </c>
      <c r="I1181">
        <f>VLOOKUP(C1181,away!$B$2:$E$405,3,FALSE)</f>
        <v>0.63</v>
      </c>
      <c r="J1181">
        <f>VLOOKUP(B1181,home!$B$2:$E$405,4,FALSE)</f>
        <v>0.36</v>
      </c>
      <c r="K1181" s="3">
        <f t="shared" si="1402"/>
        <v>1.6205921052631556</v>
      </c>
      <c r="L1181" s="3">
        <f t="shared" si="1403"/>
        <v>0.296033684210527</v>
      </c>
      <c r="M1181" s="5">
        <f t="shared" si="1404"/>
        <v>0.14710248040655843</v>
      </c>
      <c r="N1181" s="5">
        <f t="shared" si="1405"/>
        <v>0.23839311841149666</v>
      </c>
      <c r="O1181" s="5">
        <f t="shared" si="1406"/>
        <v>4.3547289231260354E-2</v>
      </c>
      <c r="P1181" s="5">
        <f t="shared" si="1407"/>
        <v>7.0572393133791766E-2</v>
      </c>
      <c r="Q1181" s="5">
        <f t="shared" si="1408"/>
        <v>0.19316900282336807</v>
      </c>
      <c r="R1181" s="5">
        <f t="shared" si="1409"/>
        <v>6.4457322342557043E-3</v>
      </c>
      <c r="S1181" s="5">
        <f t="shared" si="1410"/>
        <v>8.4642737818994805E-3</v>
      </c>
      <c r="T1181" s="5">
        <f t="shared" si="1411"/>
        <v>5.7184531581075337E-2</v>
      </c>
      <c r="U1181" s="5">
        <f t="shared" si="1412"/>
        <v>1.0445902771475035E-2</v>
      </c>
      <c r="V1181" s="5">
        <f t="shared" si="1413"/>
        <v>4.511926766801023E-4</v>
      </c>
      <c r="W1181" s="5">
        <f t="shared" si="1414"/>
        <v>0.10434938698570216</v>
      </c>
      <c r="X1181" s="5">
        <f t="shared" si="1415"/>
        <v>3.0890933474487427E-2</v>
      </c>
      <c r="Y1181" s="5">
        <f t="shared" si="1416"/>
        <v>4.572378422577403E-3</v>
      </c>
      <c r="Z1181" s="5">
        <f t="shared" si="1417"/>
        <v>6.360512869137561E-4</v>
      </c>
      <c r="AA1181" s="5">
        <f t="shared" si="1418"/>
        <v>1.0307796941149035E-3</v>
      </c>
      <c r="AB1181" s="5">
        <f t="shared" si="1419"/>
        <v>8.3523671727409152E-4</v>
      </c>
      <c r="AC1181" s="5">
        <f t="shared" si="1420"/>
        <v>1.3528726227861903E-5</v>
      </c>
      <c r="AD1181" s="5">
        <f t="shared" si="1421"/>
        <v>4.22769481845197E-2</v>
      </c>
      <c r="AE1181" s="5">
        <f t="shared" si="1422"/>
        <v>1.2515400728240917E-2</v>
      </c>
      <c r="AF1181" s="5">
        <f t="shared" si="1423"/>
        <v>1.8524900934761353E-3</v>
      </c>
      <c r="AG1181" s="5">
        <f t="shared" si="1424"/>
        <v>1.8279982244508134E-4</v>
      </c>
      <c r="AH1181" s="5">
        <f t="shared" si="1425"/>
        <v>4.7073151452981539E-5</v>
      </c>
      <c r="AI1181" s="5">
        <f t="shared" si="1426"/>
        <v>7.6286377614558716E-5</v>
      </c>
      <c r="AJ1181" s="5">
        <f t="shared" si="1427"/>
        <v>6.1814550650638898E-5</v>
      </c>
      <c r="AK1181" s="5">
        <f t="shared" si="1428"/>
        <v>3.3392057591604948E-5</v>
      </c>
      <c r="AL1181" s="5">
        <f t="shared" si="1429"/>
        <v>2.5961617596477798E-7</v>
      </c>
      <c r="AM1181" s="5">
        <f t="shared" si="1430"/>
        <v>1.370273769249041E-2</v>
      </c>
      <c r="AN1181" s="5">
        <f t="shared" si="1431"/>
        <v>4.0564719228783908E-3</v>
      </c>
      <c r="AO1181" s="5">
        <f t="shared" si="1432"/>
        <v>6.0042616411312537E-4</v>
      </c>
      <c r="AP1181" s="5">
        <f t="shared" si="1433"/>
        <v>5.9248789819601017E-5</v>
      </c>
      <c r="AQ1181" s="5">
        <f t="shared" si="1434"/>
        <v>4.3849093838279129E-6</v>
      </c>
      <c r="AR1181" s="5">
        <f t="shared" si="1435"/>
        <v>2.7870476904052512E-6</v>
      </c>
      <c r="AS1181" s="5">
        <f t="shared" si="1436"/>
        <v>4.5166674840626615E-6</v>
      </c>
      <c r="AT1181" s="5">
        <f t="shared" si="1437"/>
        <v>3.659837833385375E-6</v>
      </c>
      <c r="AU1181" s="5">
        <f t="shared" si="1438"/>
        <v>1.9770347664425836E-6</v>
      </c>
      <c r="AV1181" s="5">
        <f t="shared" si="1439"/>
        <v>8.0099173358190943E-7</v>
      </c>
      <c r="AW1181" s="5">
        <f t="shared" si="1440"/>
        <v>3.4597450520059182E-9</v>
      </c>
      <c r="AX1181" s="5">
        <f t="shared" si="1441"/>
        <v>3.7010914208236417E-3</v>
      </c>
      <c r="AY1181" s="5">
        <f t="shared" si="1442"/>
        <v>1.0956477289063966E-3</v>
      </c>
      <c r="AZ1181" s="5">
        <f t="shared" si="1443"/>
        <v>1.6217431689252861E-4</v>
      </c>
      <c r="BA1181" s="5">
        <f t="shared" si="1444"/>
        <v>1.6003020171340254E-5</v>
      </c>
      <c r="BB1181" s="5">
        <f t="shared" si="1445"/>
        <v>1.1843582549543084E-6</v>
      </c>
      <c r="BC1181" s="5">
        <f t="shared" si="1446"/>
        <v>7.0121987527854962E-8</v>
      </c>
      <c r="BD1181" s="5">
        <f t="shared" si="1447"/>
        <v>1.3750999931018433E-7</v>
      </c>
      <c r="BE1181" s="5">
        <f t="shared" si="1448"/>
        <v>2.228476192768267E-7</v>
      </c>
      <c r="BF1181" s="5">
        <f t="shared" si="1449"/>
        <v>1.8057254623835741E-7</v>
      </c>
      <c r="BG1181" s="5">
        <f t="shared" si="1450"/>
        <v>9.7544814287049372E-8</v>
      </c>
      <c r="BH1181" s="5">
        <f t="shared" si="1451"/>
        <v>3.9520088985738226E-8</v>
      </c>
      <c r="BI1181" s="5">
        <f t="shared" si="1452"/>
        <v>1.2809188841916937E-8</v>
      </c>
      <c r="BJ1181" s="8">
        <f t="shared" si="1453"/>
        <v>0.70878643097311045</v>
      </c>
      <c r="BK1181" s="8">
        <f t="shared" si="1454"/>
        <v>0.22769977607024</v>
      </c>
      <c r="BL1181" s="8">
        <f t="shared" si="1455"/>
        <v>6.2537939169454673E-2</v>
      </c>
      <c r="BM1181" s="8">
        <f t="shared" si="1456"/>
        <v>0.29933453698982687</v>
      </c>
      <c r="BN1181" s="8">
        <f t="shared" si="1457"/>
        <v>0.699230016240731</v>
      </c>
    </row>
    <row r="1182" spans="1:66" x14ac:dyDescent="0.25">
      <c r="A1182" t="s">
        <v>61</v>
      </c>
      <c r="B1182" t="s">
        <v>71</v>
      </c>
      <c r="C1182" t="s">
        <v>318</v>
      </c>
      <c r="D1182" s="7" t="s">
        <v>562</v>
      </c>
      <c r="E1182">
        <f>VLOOKUP(A1182,home!$A$2:$E$405,3,FALSE)</f>
        <v>1.51315789473684</v>
      </c>
      <c r="F1182">
        <f>VLOOKUP(B1182,home!$B$2:$E$405,3,FALSE)</f>
        <v>0.8</v>
      </c>
      <c r="G1182">
        <f>VLOOKUP(C1182,away!$B$2:$E$405,4,FALSE)</f>
        <v>1.22</v>
      </c>
      <c r="H1182">
        <f>VLOOKUP(A1182,away!$A$2:$E$405,3,FALSE)</f>
        <v>1.30526315789474</v>
      </c>
      <c r="I1182">
        <f>VLOOKUP(C1182,away!$B$2:$E$405,3,FALSE)</f>
        <v>0.9</v>
      </c>
      <c r="J1182">
        <f>VLOOKUP(B1182,home!$B$2:$E$405,4,FALSE)</f>
        <v>0.97</v>
      </c>
      <c r="K1182" s="3">
        <f t="shared" si="1402"/>
        <v>1.476842105263156</v>
      </c>
      <c r="L1182" s="3">
        <f t="shared" si="1403"/>
        <v>1.139494736842108</v>
      </c>
      <c r="M1182" s="5">
        <f t="shared" si="1404"/>
        <v>7.3070040266969769E-2</v>
      </c>
      <c r="N1182" s="5">
        <f t="shared" si="1405"/>
        <v>0.1079129120995352</v>
      </c>
      <c r="O1182" s="5">
        <f t="shared" si="1406"/>
        <v>8.3262926305052956E-2</v>
      </c>
      <c r="P1182" s="5">
        <f t="shared" si="1407"/>
        <v>0.12296619537472539</v>
      </c>
      <c r="Q1182" s="5">
        <f t="shared" si="1408"/>
        <v>7.9685166145077743E-2</v>
      </c>
      <c r="R1182" s="5">
        <f t="shared" si="1409"/>
        <v>4.7438833149340082E-2</v>
      </c>
      <c r="S1182" s="5">
        <f t="shared" si="1410"/>
        <v>5.1733532476819451E-2</v>
      </c>
      <c r="T1182" s="5">
        <f t="shared" si="1411"/>
        <v>9.0800827426705019E-2</v>
      </c>
      <c r="U1182" s="5">
        <f t="shared" si="1412"/>
        <v>7.0059666219498981E-2</v>
      </c>
      <c r="V1182" s="5">
        <f t="shared" si="1413"/>
        <v>9.6733302257014098E-3</v>
      </c>
      <c r="W1182" s="5">
        <f t="shared" si="1414"/>
        <v>3.9227469509313655E-2</v>
      </c>
      <c r="X1182" s="5">
        <f t="shared" si="1415"/>
        <v>4.4699495045497174E-2</v>
      </c>
      <c r="Y1182" s="5">
        <f t="shared" si="1416"/>
        <v>2.5467419671921961E-2</v>
      </c>
      <c r="Z1182" s="5">
        <f t="shared" si="1417"/>
        <v>1.8018766898534641E-2</v>
      </c>
      <c r="AA1182" s="5">
        <f t="shared" si="1418"/>
        <v>2.6610873640677962E-2</v>
      </c>
      <c r="AB1182" s="5">
        <f t="shared" si="1419"/>
        <v>1.9650029325195339E-2</v>
      </c>
      <c r="AC1182" s="5">
        <f t="shared" si="1420"/>
        <v>1.0174250367454708E-3</v>
      </c>
      <c r="AD1182" s="5">
        <f t="shared" si="1421"/>
        <v>1.4483194663570261E-2</v>
      </c>
      <c r="AE1182" s="5">
        <f t="shared" si="1422"/>
        <v>1.6503524091798016E-2</v>
      </c>
      <c r="AF1182" s="5">
        <f t="shared" si="1423"/>
        <v>9.4028394209753861E-3</v>
      </c>
      <c r="AG1182" s="5">
        <f t="shared" si="1424"/>
        <v>3.5714953438576477E-3</v>
      </c>
      <c r="AH1182" s="5">
        <f t="shared" si="1425"/>
        <v>5.133072511316253E-3</v>
      </c>
      <c r="AI1182" s="5">
        <f t="shared" si="1426"/>
        <v>7.5807376140807287E-3</v>
      </c>
      <c r="AJ1182" s="5">
        <f t="shared" si="1427"/>
        <v>5.59777624871329E-3</v>
      </c>
      <c r="AK1182" s="5">
        <f t="shared" si="1428"/>
        <v>2.7556772199806086E-3</v>
      </c>
      <c r="AL1182" s="5">
        <f t="shared" si="1429"/>
        <v>6.8487103820105328E-5</v>
      </c>
      <c r="AM1182" s="5">
        <f t="shared" si="1430"/>
        <v>4.2778783395766417E-3</v>
      </c>
      <c r="AN1182" s="5">
        <f t="shared" si="1431"/>
        <v>4.8746198527984397E-3</v>
      </c>
      <c r="AO1182" s="5">
        <f t="shared" si="1432"/>
        <v>2.7773018331849371E-3</v>
      </c>
      <c r="AP1182" s="5">
        <f t="shared" si="1433"/>
        <v>1.0549069405120575E-3</v>
      </c>
      <c r="AQ1182" s="5">
        <f t="shared" si="1434"/>
        <v>3.0051522664292503E-4</v>
      </c>
      <c r="AR1182" s="5">
        <f t="shared" si="1435"/>
        <v>1.1698218220947557E-3</v>
      </c>
      <c r="AS1182" s="5">
        <f t="shared" si="1436"/>
        <v>1.7276421225252E-3</v>
      </c>
      <c r="AT1182" s="5">
        <f t="shared" si="1437"/>
        <v>1.2757273146857119E-3</v>
      </c>
      <c r="AU1182" s="5">
        <f t="shared" si="1438"/>
        <v>6.2801593772071976E-4</v>
      </c>
      <c r="AV1182" s="5">
        <f t="shared" si="1439"/>
        <v>2.3187009490057073E-4</v>
      </c>
      <c r="AW1182" s="5">
        <f t="shared" si="1440"/>
        <v>3.2014939814453202E-6</v>
      </c>
      <c r="AX1182" s="5">
        <f t="shared" si="1441"/>
        <v>1.0529584755133369E-3</v>
      </c>
      <c r="AY1182" s="5">
        <f t="shared" si="1442"/>
        <v>1.1998406409607369E-3</v>
      </c>
      <c r="AZ1182" s="5">
        <f t="shared" si="1443"/>
        <v>6.8360604771201068E-4</v>
      </c>
      <c r="BA1182" s="5">
        <f t="shared" si="1444"/>
        <v>2.596551644804236E-4</v>
      </c>
      <c r="BB1182" s="5">
        <f t="shared" si="1445"/>
        <v>7.3968923329828631E-5</v>
      </c>
      <c r="BC1182" s="5">
        <f t="shared" si="1446"/>
        <v>1.6857439764843445E-5</v>
      </c>
      <c r="BD1182" s="5">
        <f t="shared" si="1447"/>
        <v>2.2216763488666928E-4</v>
      </c>
      <c r="BE1182" s="5">
        <f t="shared" si="1448"/>
        <v>3.2810651762736479E-4</v>
      </c>
      <c r="BF1182" s="5">
        <f t="shared" si="1449"/>
        <v>2.4228076012168016E-4</v>
      </c>
      <c r="BG1182" s="5">
        <f t="shared" si="1450"/>
        <v>1.1927014261428658E-4</v>
      </c>
      <c r="BH1182" s="5">
        <f t="shared" si="1451"/>
        <v>4.4035792128379967E-5</v>
      </c>
      <c r="BI1182" s="5">
        <f t="shared" si="1452"/>
        <v>1.3006782390761477E-5</v>
      </c>
      <c r="BJ1182" s="8">
        <f t="shared" si="1453"/>
        <v>0.44832645230272827</v>
      </c>
      <c r="BK1182" s="8">
        <f t="shared" si="1454"/>
        <v>0.25972885112574229</v>
      </c>
      <c r="BL1182" s="8">
        <f t="shared" si="1455"/>
        <v>0.27409153715555229</v>
      </c>
      <c r="BM1182" s="8">
        <f t="shared" si="1456"/>
        <v>0.48463289499487705</v>
      </c>
      <c r="BN1182" s="8">
        <f t="shared" si="1457"/>
        <v>0.51433607334070119</v>
      </c>
    </row>
    <row r="1183" spans="1:66" x14ac:dyDescent="0.25">
      <c r="A1183" t="s">
        <v>61</v>
      </c>
      <c r="B1183" t="s">
        <v>241</v>
      </c>
      <c r="C1183" t="s">
        <v>238</v>
      </c>
      <c r="D1183" s="7" t="s">
        <v>562</v>
      </c>
      <c r="E1183">
        <f>VLOOKUP(A1183,home!$A$2:$E$405,3,FALSE)</f>
        <v>1.51315789473684</v>
      </c>
      <c r="F1183">
        <f>VLOOKUP(B1183,home!$B$2:$E$405,3,FALSE)</f>
        <v>2.02</v>
      </c>
      <c r="G1183">
        <f>VLOOKUP(C1183,away!$B$2:$E$405,4,FALSE)</f>
        <v>0.73</v>
      </c>
      <c r="H1183">
        <f>VLOOKUP(A1183,away!$A$2:$E$405,3,FALSE)</f>
        <v>1.30526315789474</v>
      </c>
      <c r="I1183">
        <f>VLOOKUP(C1183,away!$B$2:$E$405,3,FALSE)</f>
        <v>1.08</v>
      </c>
      <c r="J1183">
        <f>VLOOKUP(B1183,home!$B$2:$E$405,4,FALSE)</f>
        <v>0.6</v>
      </c>
      <c r="K1183" s="3">
        <f t="shared" si="1402"/>
        <v>2.2313026315789446</v>
      </c>
      <c r="L1183" s="3">
        <f t="shared" si="1403"/>
        <v>0.84581052631579146</v>
      </c>
      <c r="M1183" s="5">
        <f t="shared" si="1404"/>
        <v>4.6092125459627944E-2</v>
      </c>
      <c r="N1183" s="5">
        <f t="shared" si="1405"/>
        <v>0.10284548083313469</v>
      </c>
      <c r="O1183" s="5">
        <f t="shared" si="1406"/>
        <v>3.8985204894021401E-2</v>
      </c>
      <c r="P1183" s="5">
        <f t="shared" si="1407"/>
        <v>8.6987790272674295E-2</v>
      </c>
      <c r="Q1183" s="5">
        <f t="shared" si="1408"/>
        <v>0.1147396960144877</v>
      </c>
      <c r="R1183" s="5">
        <f t="shared" si="1409"/>
        <v>1.6487048334970604E-2</v>
      </c>
      <c r="S1183" s="5">
        <f t="shared" si="1410"/>
        <v>4.1042128026568175E-2</v>
      </c>
      <c r="T1183" s="5">
        <f t="shared" si="1411"/>
        <v>9.7048042675327753E-2</v>
      </c>
      <c r="U1183" s="5">
        <f t="shared" si="1412"/>
        <v>3.6787594336789159E-2</v>
      </c>
      <c r="V1183" s="5">
        <f t="shared" si="1413"/>
        <v>8.606348432063194E-3</v>
      </c>
      <c r="W1183" s="5">
        <f t="shared" si="1414"/>
        <v>8.5339661887898183E-2</v>
      </c>
      <c r="X1183" s="5">
        <f t="shared" si="1415"/>
        <v>7.2181184337014842E-2</v>
      </c>
      <c r="Y1183" s="5">
        <f t="shared" si="1416"/>
        <v>3.0525802757093844E-2</v>
      </c>
      <c r="Z1183" s="5">
        <f t="shared" si="1417"/>
        <v>4.6483063431984597E-3</v>
      </c>
      <c r="AA1183" s="5">
        <f t="shared" si="1418"/>
        <v>1.0371778175963823E-2</v>
      </c>
      <c r="AB1183" s="5">
        <f t="shared" si="1419"/>
        <v>1.1571287969090576E-2</v>
      </c>
      <c r="AC1183" s="5">
        <f t="shared" si="1420"/>
        <v>1.0151506696594139E-3</v>
      </c>
      <c r="AD1183" s="5">
        <f t="shared" si="1421"/>
        <v>4.7604653037131156E-2</v>
      </c>
      <c r="AE1183" s="5">
        <f t="shared" si="1422"/>
        <v>4.0264516640416539E-2</v>
      </c>
      <c r="AF1183" s="5">
        <f t="shared" si="1423"/>
        <v>1.7028076005740828E-2</v>
      </c>
      <c r="AG1183" s="5">
        <f t="shared" si="1424"/>
        <v>4.8008419761869829E-3</v>
      </c>
      <c r="AH1183" s="5">
        <f t="shared" si="1425"/>
        <v>9.8289660865443006E-4</v>
      </c>
      <c r="AI1183" s="5">
        <f t="shared" si="1426"/>
        <v>2.1931397894606498E-3</v>
      </c>
      <c r="AJ1183" s="5">
        <f t="shared" si="1427"/>
        <v>2.4467792918220206E-3</v>
      </c>
      <c r="AK1183" s="5">
        <f t="shared" si="1428"/>
        <v>1.8198350242451136E-3</v>
      </c>
      <c r="AL1183" s="5">
        <f t="shared" si="1429"/>
        <v>7.6634099787691401E-5</v>
      </c>
      <c r="AM1183" s="5">
        <f t="shared" si="1430"/>
        <v>2.1244077519430658E-2</v>
      </c>
      <c r="AN1183" s="5">
        <f t="shared" si="1431"/>
        <v>1.7968464387803116E-2</v>
      </c>
      <c r="AO1183" s="5">
        <f t="shared" si="1432"/>
        <v>7.5989581604671546E-3</v>
      </c>
      <c r="AP1183" s="5">
        <f t="shared" si="1433"/>
        <v>2.1424262670521345E-3</v>
      </c>
      <c r="AQ1183" s="5">
        <f t="shared" si="1434"/>
        <v>4.5302167213203542E-4</v>
      </c>
      <c r="AR1183" s="5">
        <f t="shared" si="1435"/>
        <v>1.6626885957600211E-4</v>
      </c>
      <c r="AS1183" s="5">
        <f t="shared" si="1436"/>
        <v>3.7099614392156348E-4</v>
      </c>
      <c r="AT1183" s="5">
        <f t="shared" si="1437"/>
        <v>4.1390233611891282E-4</v>
      </c>
      <c r="AU1183" s="5">
        <f t="shared" si="1438"/>
        <v>3.0784712393293432E-4</v>
      </c>
      <c r="AV1183" s="5">
        <f t="shared" si="1439"/>
        <v>1.7172502443889149E-4</v>
      </c>
      <c r="AW1183" s="5">
        <f t="shared" si="1440"/>
        <v>4.0174559426074706E-6</v>
      </c>
      <c r="AX1183" s="5">
        <f t="shared" si="1441"/>
        <v>7.9003276790954521E-3</v>
      </c>
      <c r="AY1183" s="5">
        <f t="shared" si="1442"/>
        <v>6.6821803123229394E-3</v>
      </c>
      <c r="AZ1183" s="5">
        <f t="shared" si="1443"/>
        <v>2.8259292234514427E-3</v>
      </c>
      <c r="BA1183" s="5">
        <f t="shared" si="1444"/>
        <v>7.9673356127288016E-4</v>
      </c>
      <c r="BB1183" s="5">
        <f t="shared" si="1445"/>
        <v>1.6847140819841738E-4</v>
      </c>
      <c r="BC1183" s="5">
        <f t="shared" si="1446"/>
        <v>2.8498978087493204E-5</v>
      </c>
      <c r="BD1183" s="5">
        <f t="shared" si="1447"/>
        <v>2.3438658604650781E-5</v>
      </c>
      <c r="BE1183" s="5">
        <f t="shared" si="1448"/>
        <v>5.229874062523776E-5</v>
      </c>
      <c r="BF1183" s="5">
        <f t="shared" si="1449"/>
        <v>5.8347158792678851E-5</v>
      </c>
      <c r="BG1183" s="5">
        <f t="shared" si="1450"/>
        <v>4.3396722986419623E-5</v>
      </c>
      <c r="BH1183" s="5">
        <f t="shared" si="1451"/>
        <v>2.4207805550375151E-5</v>
      </c>
      <c r="BI1183" s="5">
        <f t="shared" si="1452"/>
        <v>1.0802988045860687E-5</v>
      </c>
      <c r="BJ1183" s="8">
        <f t="shared" si="1453"/>
        <v>0.6801870453337463</v>
      </c>
      <c r="BK1183" s="8">
        <f t="shared" si="1454"/>
        <v>0.19050235727270365</v>
      </c>
      <c r="BL1183" s="8">
        <f t="shared" si="1455"/>
        <v>0.1232887959876113</v>
      </c>
      <c r="BM1183" s="8">
        <f t="shared" si="1456"/>
        <v>0.58581099627196287</v>
      </c>
      <c r="BN1183" s="8">
        <f t="shared" si="1457"/>
        <v>0.40613734580891664</v>
      </c>
    </row>
    <row r="1184" spans="1:66" x14ac:dyDescent="0.25">
      <c r="A1184" t="s">
        <v>72</v>
      </c>
      <c r="B1184" t="s">
        <v>74</v>
      </c>
      <c r="C1184" t="s">
        <v>90</v>
      </c>
      <c r="D1184" s="7" t="s">
        <v>562</v>
      </c>
      <c r="E1184">
        <f>VLOOKUP(A1184,home!$A$2:$E$405,3,FALSE)</f>
        <v>1.4148550724637701</v>
      </c>
      <c r="F1184">
        <f>VLOOKUP(B1184,home!$B$2:$E$405,3,FALSE)</f>
        <v>0.83</v>
      </c>
      <c r="G1184">
        <f>VLOOKUP(C1184,away!$B$2:$E$405,4,FALSE)</f>
        <v>1.26</v>
      </c>
      <c r="H1184">
        <f>VLOOKUP(A1184,away!$A$2:$E$405,3,FALSE)</f>
        <v>1.0942028985507199</v>
      </c>
      <c r="I1184">
        <f>VLOOKUP(C1184,away!$B$2:$E$405,3,FALSE)</f>
        <v>0.86</v>
      </c>
      <c r="J1184">
        <f>VLOOKUP(B1184,home!$B$2:$E$405,4,FALSE)</f>
        <v>1.31</v>
      </c>
      <c r="K1184" s="3">
        <f t="shared" si="1402"/>
        <v>1.4796554347826105</v>
      </c>
      <c r="L1184" s="3">
        <f t="shared" si="1403"/>
        <v>1.2327289855072412</v>
      </c>
      <c r="M1184" s="5">
        <f t="shared" si="1404"/>
        <v>6.6378343998999043E-2</v>
      </c>
      <c r="N1184" s="5">
        <f t="shared" si="1405"/>
        <v>9.8217077449988602E-2</v>
      </c>
      <c r="O1184" s="5">
        <f t="shared" si="1406"/>
        <v>8.1826508657536753E-2</v>
      </c>
      <c r="P1184" s="5">
        <f t="shared" si="1407"/>
        <v>0.12107503824441057</v>
      </c>
      <c r="Q1184" s="5">
        <f t="shared" si="1408"/>
        <v>7.2663716218670127E-2</v>
      </c>
      <c r="R1184" s="5">
        <f t="shared" si="1409"/>
        <v>5.0434954502502391E-2</v>
      </c>
      <c r="S1184" s="5">
        <f t="shared" si="1410"/>
        <v>5.5210645531118353E-2</v>
      </c>
      <c r="T1184" s="5">
        <f t="shared" si="1411"/>
        <v>8.9574669177427291E-2</v>
      </c>
      <c r="U1184" s="5">
        <f t="shared" si="1412"/>
        <v>7.4626354532641354E-2</v>
      </c>
      <c r="V1184" s="5">
        <f t="shared" si="1413"/>
        <v>1.1189444254890586E-2</v>
      </c>
      <c r="W1184" s="5">
        <f t="shared" si="1414"/>
        <v>3.5839087538152209E-2</v>
      </c>
      <c r="X1184" s="5">
        <f t="shared" si="1415"/>
        <v>4.4179882022411583E-2</v>
      </c>
      <c r="Y1184" s="5">
        <f t="shared" si="1416"/>
        <v>2.7230910572658518E-2</v>
      </c>
      <c r="Z1184" s="5">
        <f t="shared" si="1417"/>
        <v>2.0724210099324552E-2</v>
      </c>
      <c r="AA1184" s="5">
        <f t="shared" si="1418"/>
        <v>3.0664690105042237E-2</v>
      </c>
      <c r="AB1184" s="5">
        <f t="shared" si="1419"/>
        <v>2.2686587684925149E-2</v>
      </c>
      <c r="AC1184" s="5">
        <f t="shared" si="1420"/>
        <v>1.2756065358407839E-3</v>
      </c>
      <c r="AD1184" s="5">
        <f t="shared" si="1421"/>
        <v>1.3257375163369152E-2</v>
      </c>
      <c r="AE1184" s="5">
        <f t="shared" si="1422"/>
        <v>1.6342750635628952E-2</v>
      </c>
      <c r="AF1184" s="5">
        <f t="shared" si="1423"/>
        <v>1.007309120572835E-2</v>
      </c>
      <c r="AG1184" s="5">
        <f t="shared" si="1424"/>
        <v>4.1391305009864749E-3</v>
      </c>
      <c r="AH1184" s="5">
        <f t="shared" si="1425"/>
        <v>6.3868336227948181E-3</v>
      </c>
      <c r="AI1184" s="5">
        <f t="shared" si="1426"/>
        <v>9.4503130810206625E-3</v>
      </c>
      <c r="AJ1184" s="5">
        <f t="shared" si="1427"/>
        <v>6.9916035553647116E-3</v>
      </c>
      <c r="AK1184" s="5">
        <f t="shared" si="1428"/>
        <v>3.4483880661802741E-3</v>
      </c>
      <c r="AL1184" s="5">
        <f t="shared" si="1429"/>
        <v>9.3068974492085629E-5</v>
      </c>
      <c r="AM1184" s="5">
        <f t="shared" si="1430"/>
        <v>3.9232694422862355E-3</v>
      </c>
      <c r="AN1184" s="5">
        <f t="shared" si="1431"/>
        <v>4.836327959461071E-3</v>
      </c>
      <c r="AO1184" s="5">
        <f t="shared" si="1432"/>
        <v>2.9809408295233763E-3</v>
      </c>
      <c r="AP1184" s="5">
        <f t="shared" si="1433"/>
        <v>1.2248973882118225E-3</v>
      </c>
      <c r="AQ1184" s="5">
        <f t="shared" si="1434"/>
        <v>3.7749162868020721E-4</v>
      </c>
      <c r="AR1184" s="5">
        <f t="shared" si="1435"/>
        <v>1.5746469864862792E-3</v>
      </c>
      <c r="AS1184" s="5">
        <f t="shared" si="1436"/>
        <v>2.3299349714184826E-3</v>
      </c>
      <c r="AT1184" s="5">
        <f t="shared" si="1437"/>
        <v>1.7237504715747125E-3</v>
      </c>
      <c r="AU1184" s="5">
        <f t="shared" si="1438"/>
        <v>8.5018558449153746E-4</v>
      </c>
      <c r="AV1184" s="5">
        <f t="shared" si="1439"/>
        <v>3.1449543016668323E-4</v>
      </c>
      <c r="AW1184" s="5">
        <f t="shared" si="1440"/>
        <v>4.7155312708310267E-6</v>
      </c>
      <c r="AX1184" s="5">
        <f t="shared" si="1441"/>
        <v>9.6751449206589437E-4</v>
      </c>
      <c r="AY1184" s="5">
        <f t="shared" si="1442"/>
        <v>1.1926831582679436E-3</v>
      </c>
      <c r="AZ1184" s="5">
        <f t="shared" si="1443"/>
        <v>7.3512754986160733E-4</v>
      </c>
      <c r="BA1184" s="5">
        <f t="shared" si="1444"/>
        <v>3.0207101291977446E-4</v>
      </c>
      <c r="BB1184" s="5">
        <f t="shared" si="1445"/>
        <v>9.3092923326934572E-5</v>
      </c>
      <c r="BC1184" s="5">
        <f t="shared" si="1446"/>
        <v>2.2951668986143091E-5</v>
      </c>
      <c r="BD1184" s="5">
        <f t="shared" si="1447"/>
        <v>3.2351883036387734E-4</v>
      </c>
      <c r="BE1184" s="5">
        <f t="shared" si="1448"/>
        <v>4.7869639560242449E-4</v>
      </c>
      <c r="BF1184" s="5">
        <f t="shared" si="1449"/>
        <v>3.5415286168198704E-4</v>
      </c>
      <c r="BG1184" s="5">
        <f t="shared" si="1450"/>
        <v>1.7467473551052219E-4</v>
      </c>
      <c r="BH1184" s="5">
        <f t="shared" si="1451"/>
        <v>6.4614605429339761E-5</v>
      </c>
      <c r="BI1184" s="5">
        <f t="shared" si="1452"/>
        <v>1.9121470417971323E-5</v>
      </c>
      <c r="BJ1184" s="8">
        <f t="shared" si="1453"/>
        <v>0.42817405853861229</v>
      </c>
      <c r="BK1184" s="8">
        <f t="shared" si="1454"/>
        <v>0.25641483069801935</v>
      </c>
      <c r="BL1184" s="8">
        <f t="shared" si="1455"/>
        <v>0.29472402615115217</v>
      </c>
      <c r="BM1184" s="8">
        <f t="shared" si="1456"/>
        <v>0.50825351878800362</v>
      </c>
      <c r="BN1184" s="8">
        <f t="shared" si="1457"/>
        <v>0.49059563907210751</v>
      </c>
    </row>
    <row r="1185" spans="1:66" x14ac:dyDescent="0.25">
      <c r="A1185" t="s">
        <v>72</v>
      </c>
      <c r="B1185" t="s">
        <v>103</v>
      </c>
      <c r="C1185" t="s">
        <v>73</v>
      </c>
      <c r="D1185" s="7" t="s">
        <v>562</v>
      </c>
      <c r="E1185">
        <f>VLOOKUP(A1185,home!$A$2:$E$405,3,FALSE)</f>
        <v>1.4148550724637701</v>
      </c>
      <c r="F1185">
        <f>VLOOKUP(B1185,home!$B$2:$E$405,3,FALSE)</f>
        <v>0.89</v>
      </c>
      <c r="G1185">
        <f>VLOOKUP(C1185,away!$B$2:$E$405,4,FALSE)</f>
        <v>0.89</v>
      </c>
      <c r="H1185">
        <f>VLOOKUP(A1185,away!$A$2:$E$405,3,FALSE)</f>
        <v>1.0942028985507199</v>
      </c>
      <c r="I1185">
        <f>VLOOKUP(C1185,away!$B$2:$E$405,3,FALSE)</f>
        <v>0.77</v>
      </c>
      <c r="J1185">
        <f>VLOOKUP(B1185,home!$B$2:$E$405,4,FALSE)</f>
        <v>1.03</v>
      </c>
      <c r="K1185" s="3">
        <f t="shared" si="1402"/>
        <v>1.1207067028985522</v>
      </c>
      <c r="L1185" s="3">
        <f t="shared" si="1403"/>
        <v>0.86781231884057597</v>
      </c>
      <c r="M1185" s="5">
        <f t="shared" si="1404"/>
        <v>0.13689801837980617</v>
      </c>
      <c r="N1185" s="5">
        <f t="shared" si="1405"/>
        <v>0.15342252681177798</v>
      </c>
      <c r="O1185" s="5">
        <f t="shared" si="1406"/>
        <v>0.11880178677485939</v>
      </c>
      <c r="P1185" s="5">
        <f t="shared" si="1407"/>
        <v>0.13314195875490947</v>
      </c>
      <c r="Q1185" s="5">
        <f t="shared" si="1408"/>
        <v>8.5970827086796223E-2</v>
      </c>
      <c r="R1185" s="5">
        <f t="shared" si="1409"/>
        <v>5.1548827031747187E-2</v>
      </c>
      <c r="S1185" s="5">
        <f t="shared" si="1410"/>
        <v>3.2372238456939005E-2</v>
      </c>
      <c r="T1185" s="5">
        <f t="shared" si="1411"/>
        <v>7.4606542806834833E-2</v>
      </c>
      <c r="U1185" s="5">
        <f t="shared" si="1412"/>
        <v>5.7771115981037152E-2</v>
      </c>
      <c r="V1185" s="5">
        <f t="shared" si="1413"/>
        <v>3.4982271137531779E-3</v>
      </c>
      <c r="W1185" s="5">
        <f t="shared" si="1414"/>
        <v>3.211602738996832E-2</v>
      </c>
      <c r="X1185" s="5">
        <f t="shared" si="1415"/>
        <v>2.7870684201235861E-2</v>
      </c>
      <c r="Y1185" s="5">
        <f t="shared" si="1416"/>
        <v>1.2093261542173946E-2</v>
      </c>
      <c r="Z1185" s="5">
        <f t="shared" si="1417"/>
        <v>1.4911569039977432E-2</v>
      </c>
      <c r="AA1185" s="5">
        <f t="shared" si="1418"/>
        <v>1.6711495373837239E-2</v>
      </c>
      <c r="AB1185" s="5">
        <f t="shared" si="1419"/>
        <v>9.3643424404587713E-3</v>
      </c>
      <c r="AC1185" s="5">
        <f t="shared" si="1420"/>
        <v>2.1264040908285705E-4</v>
      </c>
      <c r="AD1185" s="5">
        <f t="shared" si="1421"/>
        <v>8.9981617916027462E-3</v>
      </c>
      <c r="AE1185" s="5">
        <f t="shared" si="1422"/>
        <v>7.8087156496734504E-3</v>
      </c>
      <c r="AF1185" s="5">
        <f t="shared" si="1423"/>
        <v>3.3882498175549051E-3</v>
      </c>
      <c r="AG1185" s="5">
        <f t="shared" si="1424"/>
        <v>9.8012164366116043E-4</v>
      </c>
      <c r="AH1185" s="5">
        <f t="shared" si="1425"/>
        <v>3.2351108265335389E-3</v>
      </c>
      <c r="AI1185" s="5">
        <f t="shared" si="1426"/>
        <v>3.6256103879158123E-3</v>
      </c>
      <c r="AJ1185" s="5">
        <f t="shared" si="1427"/>
        <v>2.0316229319179359E-3</v>
      </c>
      <c r="AK1185" s="5">
        <f t="shared" si="1428"/>
        <v>7.5895114585428016E-4</v>
      </c>
      <c r="AL1185" s="5">
        <f t="shared" si="1429"/>
        <v>8.2722484695696768E-6</v>
      </c>
      <c r="AM1185" s="5">
        <f t="shared" si="1430"/>
        <v>2.0168600467229676E-3</v>
      </c>
      <c r="AN1185" s="5">
        <f t="shared" si="1431"/>
        <v>1.7502559939235709E-3</v>
      </c>
      <c r="AO1185" s="5">
        <f t="shared" si="1432"/>
        <v>7.594468563257153E-4</v>
      </c>
      <c r="AP1185" s="5">
        <f t="shared" si="1433"/>
        <v>2.1968577914140163E-4</v>
      </c>
      <c r="AQ1185" s="5">
        <f t="shared" si="1434"/>
        <v>4.7661506353249589E-5</v>
      </c>
      <c r="AR1185" s="5">
        <f t="shared" si="1435"/>
        <v>5.6149380561606478E-4</v>
      </c>
      <c r="AS1185" s="5">
        <f t="shared" si="1436"/>
        <v>6.2926987158994053E-4</v>
      </c>
      <c r="AT1185" s="5">
        <f t="shared" si="1437"/>
        <v>3.5261348151147879E-4</v>
      </c>
      <c r="AU1185" s="5">
        <f t="shared" si="1438"/>
        <v>1.3172543075410303E-4</v>
      </c>
      <c r="AV1185" s="5">
        <f t="shared" si="1439"/>
        <v>3.6906393297080581E-5</v>
      </c>
      <c r="AW1185" s="5">
        <f t="shared" si="1440"/>
        <v>2.234800964292675E-7</v>
      </c>
      <c r="AX1185" s="5">
        <f t="shared" si="1441"/>
        <v>3.7671809552845326E-4</v>
      </c>
      <c r="AY1185" s="5">
        <f t="shared" si="1442"/>
        <v>3.2692060402975267E-4</v>
      </c>
      <c r="AZ1185" s="5">
        <f t="shared" si="1443"/>
        <v>1.4185286372991066E-4</v>
      </c>
      <c r="BA1185" s="5">
        <f t="shared" si="1444"/>
        <v>4.1033887535876673E-5</v>
      </c>
      <c r="BB1185" s="5">
        <f t="shared" si="1445"/>
        <v>8.9024282733881351E-6</v>
      </c>
      <c r="BC1185" s="5">
        <f t="shared" si="1446"/>
        <v>1.5451273846481732E-6</v>
      </c>
      <c r="BD1185" s="5">
        <f t="shared" si="1447"/>
        <v>8.1211873577716084E-5</v>
      </c>
      <c r="BE1185" s="5">
        <f t="shared" si="1448"/>
        <v>9.1014691073496246E-5</v>
      </c>
      <c r="BF1185" s="5">
        <f t="shared" si="1449"/>
        <v>5.100038717415414E-5</v>
      </c>
      <c r="BG1185" s="5">
        <f t="shared" si="1450"/>
        <v>1.9052158585498635E-5</v>
      </c>
      <c r="BH1185" s="5">
        <f t="shared" si="1451"/>
        <v>5.3379704578636291E-6</v>
      </c>
      <c r="BI1185" s="5">
        <f t="shared" si="1452"/>
        <v>1.1964598544004439E-6</v>
      </c>
      <c r="BJ1185" s="8">
        <f t="shared" si="1453"/>
        <v>0.41294600193022846</v>
      </c>
      <c r="BK1185" s="8">
        <f t="shared" si="1454"/>
        <v>0.30645827596698999</v>
      </c>
      <c r="BL1185" s="8">
        <f t="shared" si="1455"/>
        <v>0.26580968541765315</v>
      </c>
      <c r="BM1185" s="8">
        <f t="shared" si="1456"/>
        <v>0.32001489039101932</v>
      </c>
      <c r="BN1185" s="8">
        <f t="shared" si="1457"/>
        <v>0.67978394483989657</v>
      </c>
    </row>
    <row r="1186" spans="1:66" x14ac:dyDescent="0.25">
      <c r="A1186" t="s">
        <v>72</v>
      </c>
      <c r="B1186" t="s">
        <v>79</v>
      </c>
      <c r="C1186" t="s">
        <v>80</v>
      </c>
      <c r="D1186" s="7" t="s">
        <v>562</v>
      </c>
      <c r="E1186">
        <f>VLOOKUP(A1186,home!$A$2:$E$405,3,FALSE)</f>
        <v>1.4148550724637701</v>
      </c>
      <c r="F1186">
        <f>VLOOKUP(B1186,home!$B$2:$E$405,3,FALSE)</f>
        <v>1.01</v>
      </c>
      <c r="G1186">
        <f>VLOOKUP(C1186,away!$B$2:$E$405,4,FALSE)</f>
        <v>0.86</v>
      </c>
      <c r="H1186">
        <f>VLOOKUP(A1186,away!$A$2:$E$405,3,FALSE)</f>
        <v>1.0942028985507199</v>
      </c>
      <c r="I1186">
        <f>VLOOKUP(C1186,away!$B$2:$E$405,3,FALSE)</f>
        <v>0.57999999999999996</v>
      </c>
      <c r="J1186">
        <f>VLOOKUP(B1186,home!$B$2:$E$405,4,FALSE)</f>
        <v>1.1499999999999999</v>
      </c>
      <c r="K1186" s="3">
        <f t="shared" si="1402"/>
        <v>1.2289431159420308</v>
      </c>
      <c r="L1186" s="3">
        <f t="shared" si="1403"/>
        <v>0.72983333333333011</v>
      </c>
      <c r="M1186" s="5">
        <f t="shared" si="1404"/>
        <v>0.14103087382495763</v>
      </c>
      <c r="N1186" s="5">
        <f t="shared" si="1405"/>
        <v>0.17331892152247083</v>
      </c>
      <c r="O1186" s="5">
        <f t="shared" si="1406"/>
        <v>0.10292903274658112</v>
      </c>
      <c r="P1186" s="5">
        <f t="shared" si="1407"/>
        <v>0.12649392622448274</v>
      </c>
      <c r="Q1186" s="5">
        <f t="shared" si="1408"/>
        <v>0.10649954773376881</v>
      </c>
      <c r="R1186" s="5">
        <f t="shared" si="1409"/>
        <v>3.7560519533106386E-2</v>
      </c>
      <c r="S1186" s="5">
        <f t="shared" si="1410"/>
        <v>2.8363848527848554E-2</v>
      </c>
      <c r="T1186" s="5">
        <f t="shared" si="1411"/>
        <v>7.7726919921028592E-2</v>
      </c>
      <c r="U1186" s="5">
        <f t="shared" si="1412"/>
        <v>4.6159741911417272E-2</v>
      </c>
      <c r="V1186" s="5">
        <f t="shared" si="1413"/>
        <v>2.8266896191012549E-3</v>
      </c>
      <c r="W1186" s="5">
        <f t="shared" si="1414"/>
        <v>4.3627295346118304E-2</v>
      </c>
      <c r="X1186" s="5">
        <f t="shared" si="1415"/>
        <v>3.1840654386775205E-2</v>
      </c>
      <c r="Y1186" s="5">
        <f t="shared" si="1416"/>
        <v>1.1619185463307331E-2</v>
      </c>
      <c r="Z1186" s="5">
        <f t="shared" si="1417"/>
        <v>9.1376397241928978E-3</v>
      </c>
      <c r="AA1186" s="5">
        <f t="shared" si="1418"/>
        <v>1.12296394350053E-2</v>
      </c>
      <c r="AB1186" s="5">
        <f t="shared" si="1419"/>
        <v>6.9002940390804606E-3</v>
      </c>
      <c r="AC1186" s="5">
        <f t="shared" si="1420"/>
        <v>1.5845779830002619E-4</v>
      </c>
      <c r="AD1186" s="5">
        <f t="shared" si="1421"/>
        <v>1.3403866070695474E-2</v>
      </c>
      <c r="AE1186" s="5">
        <f t="shared" si="1422"/>
        <v>9.7825882539292041E-3</v>
      </c>
      <c r="AF1186" s="5">
        <f t="shared" si="1423"/>
        <v>3.5698294969963153E-3</v>
      </c>
      <c r="AG1186" s="5">
        <f t="shared" si="1424"/>
        <v>8.6846018707482215E-4</v>
      </c>
      <c r="AH1186" s="5">
        <f t="shared" si="1425"/>
        <v>1.6672385146766883E-3</v>
      </c>
      <c r="AI1186" s="5">
        <f t="shared" si="1426"/>
        <v>2.0489412952453328E-3</v>
      </c>
      <c r="AJ1186" s="5">
        <f t="shared" si="1427"/>
        <v>1.25901614988055E-3</v>
      </c>
      <c r="AK1186" s="5">
        <f t="shared" si="1428"/>
        <v>5.1575307675184748E-4</v>
      </c>
      <c r="AL1186" s="5">
        <f t="shared" si="1429"/>
        <v>5.6849818778646351E-6</v>
      </c>
      <c r="AM1186" s="5">
        <f t="shared" si="1430"/>
        <v>3.2945177869180267E-3</v>
      </c>
      <c r="AN1186" s="5">
        <f t="shared" si="1431"/>
        <v>2.4044488981523294E-3</v>
      </c>
      <c r="AO1186" s="5">
        <f t="shared" si="1432"/>
        <v>8.774234770840834E-4</v>
      </c>
      <c r="AP1186" s="5">
        <f t="shared" si="1433"/>
        <v>2.1345763367506583E-4</v>
      </c>
      <c r="AQ1186" s="5">
        <f t="shared" si="1434"/>
        <v>3.8947124077629544E-5</v>
      </c>
      <c r="AR1186" s="5">
        <f t="shared" si="1435"/>
        <v>2.4336124852563956E-4</v>
      </c>
      <c r="AS1186" s="5">
        <f t="shared" si="1436"/>
        <v>2.9907713106264242E-4</v>
      </c>
      <c r="AT1186" s="5">
        <f t="shared" si="1437"/>
        <v>1.8377439067756348E-4</v>
      </c>
      <c r="AU1186" s="5">
        <f t="shared" si="1438"/>
        <v>7.5282757436544341E-5</v>
      </c>
      <c r="AV1186" s="5">
        <f t="shared" si="1439"/>
        <v>2.3129556625193727E-5</v>
      </c>
      <c r="AW1186" s="5">
        <f t="shared" si="1440"/>
        <v>1.4163874168169553E-7</v>
      </c>
      <c r="AX1186" s="5">
        <f t="shared" si="1441"/>
        <v>6.7479582576358116E-4</v>
      </c>
      <c r="AY1186" s="5">
        <f t="shared" si="1442"/>
        <v>4.9248848683645149E-4</v>
      </c>
      <c r="AZ1186" s="5">
        <f t="shared" si="1443"/>
        <v>1.797172569880676E-4</v>
      </c>
      <c r="BA1186" s="5">
        <f t="shared" si="1444"/>
        <v>4.3721214908374703E-5</v>
      </c>
      <c r="BB1186" s="5">
        <f t="shared" si="1445"/>
        <v>7.9773000034904981E-6</v>
      </c>
      <c r="BC1186" s="5">
        <f t="shared" si="1446"/>
        <v>1.1644198905094913E-6</v>
      </c>
      <c r="BD1186" s="5">
        <f t="shared" si="1447"/>
        <v>2.9602191869271409E-5</v>
      </c>
      <c r="BE1186" s="5">
        <f t="shared" si="1448"/>
        <v>3.6379409914536253E-5</v>
      </c>
      <c r="BF1186" s="5">
        <f t="shared" si="1449"/>
        <v>2.2354112688251298E-5</v>
      </c>
      <c r="BG1186" s="5">
        <f t="shared" si="1450"/>
        <v>9.1573109670729491E-6</v>
      </c>
      <c r="BH1186" s="5">
        <f t="shared" si="1451"/>
        <v>2.8134535683811902E-6</v>
      </c>
      <c r="BI1186" s="5">
        <f t="shared" si="1452"/>
        <v>6.9151487897691999E-7</v>
      </c>
      <c r="BJ1186" s="8">
        <f t="shared" si="1453"/>
        <v>0.48048592780646254</v>
      </c>
      <c r="BK1186" s="8">
        <f t="shared" si="1454"/>
        <v>0.29937196946340455</v>
      </c>
      <c r="BL1186" s="8">
        <f t="shared" si="1455"/>
        <v>0.211195799779959</v>
      </c>
      <c r="BM1186" s="8">
        <f t="shared" si="1456"/>
        <v>0.31186616834055675</v>
      </c>
      <c r="BN1186" s="8">
        <f t="shared" si="1457"/>
        <v>0.6878328215853674</v>
      </c>
    </row>
    <row r="1187" spans="1:66" x14ac:dyDescent="0.25">
      <c r="A1187" t="s">
        <v>72</v>
      </c>
      <c r="B1187" t="s">
        <v>81</v>
      </c>
      <c r="C1187" t="s">
        <v>102</v>
      </c>
      <c r="D1187" s="7" t="s">
        <v>562</v>
      </c>
      <c r="E1187">
        <f>VLOOKUP(A1187,home!$A$2:$E$405,3,FALSE)</f>
        <v>1.4148550724637701</v>
      </c>
      <c r="F1187">
        <f>VLOOKUP(B1187,home!$B$2:$E$405,3,FALSE)</f>
        <v>0.68</v>
      </c>
      <c r="G1187">
        <f>VLOOKUP(C1187,away!$B$2:$E$405,4,FALSE)</f>
        <v>0.8</v>
      </c>
      <c r="H1187">
        <f>VLOOKUP(A1187,away!$A$2:$E$405,3,FALSE)</f>
        <v>1.0942028985507199</v>
      </c>
      <c r="I1187">
        <f>VLOOKUP(C1187,away!$B$2:$E$405,3,FALSE)</f>
        <v>0.57999999999999996</v>
      </c>
      <c r="J1187">
        <f>VLOOKUP(B1187,home!$B$2:$E$405,4,FALSE)</f>
        <v>1.1499999999999999</v>
      </c>
      <c r="K1187" s="3">
        <f t="shared" si="1402"/>
        <v>0.76968115942029103</v>
      </c>
      <c r="L1187" s="3">
        <f t="shared" si="1403"/>
        <v>0.72983333333333011</v>
      </c>
      <c r="M1187" s="5">
        <f t="shared" si="1404"/>
        <v>0.22323851776014195</v>
      </c>
      <c r="N1187" s="5">
        <f t="shared" si="1405"/>
        <v>0.17182248117689328</v>
      </c>
      <c r="O1187" s="5">
        <f t="shared" si="1406"/>
        <v>0.16292691154527622</v>
      </c>
      <c r="P1187" s="5">
        <f t="shared" si="1407"/>
        <v>0.12540177417893539</v>
      </c>
      <c r="Q1187" s="5">
        <f t="shared" si="1408"/>
        <v>6.6124263263351163E-2</v>
      </c>
      <c r="R1187" s="5">
        <f t="shared" si="1409"/>
        <v>5.9454745471396765E-2</v>
      </c>
      <c r="S1187" s="5">
        <f t="shared" si="1410"/>
        <v>1.761076574621526E-2</v>
      </c>
      <c r="T1187" s="5">
        <f t="shared" si="1411"/>
        <v>4.8259691471702247E-2</v>
      </c>
      <c r="U1187" s="5">
        <f t="shared" si="1412"/>
        <v>4.5761197427462957E-2</v>
      </c>
      <c r="V1187" s="5">
        <f t="shared" si="1413"/>
        <v>1.0991837048866721E-3</v>
      </c>
      <c r="W1187" s="5">
        <f t="shared" si="1414"/>
        <v>1.6964866538116231E-2</v>
      </c>
      <c r="X1187" s="5">
        <f t="shared" si="1415"/>
        <v>1.2381525095068442E-2</v>
      </c>
      <c r="Y1187" s="5">
        <f t="shared" si="1416"/>
        <v>4.5182248659420372E-3</v>
      </c>
      <c r="Z1187" s="5">
        <f t="shared" si="1417"/>
        <v>1.4464018356624741E-2</v>
      </c>
      <c r="AA1187" s="5">
        <f t="shared" si="1418"/>
        <v>1.1132682418603303E-2</v>
      </c>
      <c r="AB1187" s="5">
        <f t="shared" si="1419"/>
        <v>4.2843079557042391E-3</v>
      </c>
      <c r="AC1187" s="5">
        <f t="shared" si="1420"/>
        <v>3.8590894876804306E-5</v>
      </c>
      <c r="AD1187" s="5">
        <f t="shared" si="1421"/>
        <v>3.2643845366169492E-3</v>
      </c>
      <c r="AE1187" s="5">
        <f t="shared" si="1422"/>
        <v>2.3824566476409264E-3</v>
      </c>
      <c r="AF1187" s="5">
        <f t="shared" si="1423"/>
        <v>8.6939813833496389E-4</v>
      </c>
      <c r="AG1187" s="5">
        <f t="shared" si="1424"/>
        <v>2.1150524709826618E-4</v>
      </c>
      <c r="AH1187" s="5">
        <f t="shared" si="1425"/>
        <v>2.6390806826524769E-3</v>
      </c>
      <c r="AI1187" s="5">
        <f t="shared" si="1426"/>
        <v>2.0312506796276515E-3</v>
      </c>
      <c r="AJ1187" s="5">
        <f t="shared" si="1427"/>
        <v>7.8170768908453236E-4</v>
      </c>
      <c r="AK1187" s="5">
        <f t="shared" si="1428"/>
        <v>2.0055522682077982E-4</v>
      </c>
      <c r="AL1187" s="5">
        <f t="shared" si="1429"/>
        <v>8.6712037568780042E-7</v>
      </c>
      <c r="AM1187" s="5">
        <f t="shared" si="1430"/>
        <v>5.0250705498740072E-4</v>
      </c>
      <c r="AN1187" s="5">
        <f t="shared" si="1431"/>
        <v>3.6674639896496966E-4</v>
      </c>
      <c r="AO1187" s="5">
        <f t="shared" si="1432"/>
        <v>1.3383187342229955E-4</v>
      </c>
      <c r="AP1187" s="5">
        <f t="shared" si="1433"/>
        <v>3.2558320762013734E-5</v>
      </c>
      <c r="AQ1187" s="5">
        <f t="shared" si="1434"/>
        <v>5.9405369423690621E-6</v>
      </c>
      <c r="AR1187" s="5">
        <f t="shared" si="1435"/>
        <v>3.852178103111716E-4</v>
      </c>
      <c r="AS1187" s="5">
        <f t="shared" si="1436"/>
        <v>2.964948908696483E-4</v>
      </c>
      <c r="AT1187" s="5">
        <f t="shared" si="1437"/>
        <v>1.1410326568337176E-4</v>
      </c>
      <c r="AU1187" s="5">
        <f t="shared" si="1438"/>
        <v>2.9274377941606367E-5</v>
      </c>
      <c r="AV1187" s="5">
        <f t="shared" si="1439"/>
        <v>5.6329842888508445E-6</v>
      </c>
      <c r="AW1187" s="5">
        <f t="shared" si="1440"/>
        <v>1.353042509432157E-8</v>
      </c>
      <c r="AX1187" s="5">
        <f t="shared" si="1441"/>
        <v>6.4461702116596408E-5</v>
      </c>
      <c r="AY1187" s="5">
        <f t="shared" si="1442"/>
        <v>4.704629892809574E-5</v>
      </c>
      <c r="AZ1187" s="5">
        <f t="shared" si="1443"/>
        <v>1.716797858384419E-5</v>
      </c>
      <c r="BA1187" s="5">
        <f t="shared" si="1444"/>
        <v>4.176587678814077E-6</v>
      </c>
      <c r="BB1187" s="5">
        <f t="shared" si="1445"/>
        <v>7.6205322689694831E-7</v>
      </c>
      <c r="BC1187" s="5">
        <f t="shared" si="1446"/>
        <v>1.1123436935272408E-7</v>
      </c>
      <c r="BD1187" s="5">
        <f t="shared" si="1447"/>
        <v>4.6857466426461462E-5</v>
      </c>
      <c r="BE1187" s="5">
        <f t="shared" si="1448"/>
        <v>3.6065309086616213E-5</v>
      </c>
      <c r="BF1187" s="5">
        <f t="shared" si="1449"/>
        <v>1.3879394456318961E-5</v>
      </c>
      <c r="BG1187" s="5">
        <f t="shared" si="1450"/>
        <v>3.5609028057303804E-6</v>
      </c>
      <c r="BH1187" s="5">
        <f t="shared" si="1451"/>
        <v>6.8518995002438141E-7</v>
      </c>
      <c r="BI1187" s="5">
        <f t="shared" si="1452"/>
        <v>1.0547555903157945E-7</v>
      </c>
      <c r="BJ1187" s="8">
        <f t="shared" si="1453"/>
        <v>0.32797410702074714</v>
      </c>
      <c r="BK1187" s="8">
        <f t="shared" si="1454"/>
        <v>0.3674367457043598</v>
      </c>
      <c r="BL1187" s="8">
        <f t="shared" si="1455"/>
        <v>0.29014431616400765</v>
      </c>
      <c r="BM1187" s="8">
        <f t="shared" si="1456"/>
        <v>0.19100346108124175</v>
      </c>
      <c r="BN1187" s="8">
        <f t="shared" si="1457"/>
        <v>0.80896869339599475</v>
      </c>
    </row>
    <row r="1188" spans="1:66" x14ac:dyDescent="0.25">
      <c r="A1188" t="s">
        <v>72</v>
      </c>
      <c r="B1188" t="s">
        <v>326</v>
      </c>
      <c r="C1188" t="s">
        <v>63</v>
      </c>
      <c r="D1188" s="7" t="s">
        <v>562</v>
      </c>
      <c r="E1188">
        <f>VLOOKUP(A1188,home!$A$2:$E$405,3,FALSE)</f>
        <v>1.4148550724637701</v>
      </c>
      <c r="F1188">
        <f>VLOOKUP(B1188,home!$B$2:$E$405,3,FALSE)</f>
        <v>0.98</v>
      </c>
      <c r="G1188">
        <f>VLOOKUP(C1188,away!$B$2:$E$405,4,FALSE)</f>
        <v>0.89</v>
      </c>
      <c r="H1188">
        <f>VLOOKUP(A1188,away!$A$2:$E$405,3,FALSE)</f>
        <v>1.0942028985507199</v>
      </c>
      <c r="I1188">
        <f>VLOOKUP(C1188,away!$B$2:$E$405,3,FALSE)</f>
        <v>0.57999999999999996</v>
      </c>
      <c r="J1188">
        <f>VLOOKUP(B1188,home!$B$2:$E$405,4,FALSE)</f>
        <v>1.03</v>
      </c>
      <c r="K1188" s="3">
        <f t="shared" si="1402"/>
        <v>1.2340365942029001</v>
      </c>
      <c r="L1188" s="3">
        <f t="shared" si="1403"/>
        <v>0.6536768115942001</v>
      </c>
      <c r="M1188" s="5">
        <f t="shared" si="1404"/>
        <v>0.15141764400033458</v>
      </c>
      <c r="N1188" s="5">
        <f t="shared" si="1405"/>
        <v>0.18685491370440008</v>
      </c>
      <c r="O1188" s="5">
        <f t="shared" si="1406"/>
        <v>9.8978202749244376E-2</v>
      </c>
      <c r="P1188" s="5">
        <f t="shared" si="1407"/>
        <v>0.12214272422100166</v>
      </c>
      <c r="Q1188" s="5">
        <f t="shared" si="1408"/>
        <v>0.11529290065892737</v>
      </c>
      <c r="R1188" s="5">
        <f t="shared" si="1409"/>
        <v>3.2349877995225172E-2</v>
      </c>
      <c r="S1188" s="5">
        <f t="shared" si="1410"/>
        <v>2.463194626131995E-2</v>
      </c>
      <c r="T1188" s="5">
        <f t="shared" si="1411"/>
        <v>7.5364295702174497E-2</v>
      </c>
      <c r="U1188" s="5">
        <f t="shared" si="1412"/>
        <v>3.9920933264107013E-2</v>
      </c>
      <c r="V1188" s="5">
        <f t="shared" si="1413"/>
        <v>2.2077370023567151E-3</v>
      </c>
      <c r="W1188" s="5">
        <f t="shared" si="1414"/>
        <v>4.7425219488305324E-2</v>
      </c>
      <c r="X1188" s="5">
        <f t="shared" si="1415"/>
        <v>3.1000766264270545E-2</v>
      </c>
      <c r="Y1188" s="5">
        <f t="shared" si="1416"/>
        <v>1.0132241024302706E-2</v>
      </c>
      <c r="Z1188" s="5">
        <f t="shared" si="1417"/>
        <v>7.0487883677933898E-3</v>
      </c>
      <c r="AA1188" s="5">
        <f t="shared" si="1418"/>
        <v>8.6984627906487727E-3</v>
      </c>
      <c r="AB1188" s="5">
        <f t="shared" si="1419"/>
        <v>5.3671106984864349E-3</v>
      </c>
      <c r="AC1188" s="5">
        <f t="shared" si="1420"/>
        <v>1.1130597329478058E-4</v>
      </c>
      <c r="AD1188" s="5">
        <f t="shared" si="1421"/>
        <v>1.4631114084168343E-2</v>
      </c>
      <c r="AE1188" s="5">
        <f t="shared" si="1422"/>
        <v>9.5640200046101572E-3</v>
      </c>
      <c r="AF1188" s="5">
        <f t="shared" si="1423"/>
        <v>3.1258890513183573E-3</v>
      </c>
      <c r="AG1188" s="5">
        <f t="shared" si="1424"/>
        <v>6.8110706282100092E-4</v>
      </c>
      <c r="AH1188" s="5">
        <f t="shared" si="1425"/>
        <v>1.1519073764653667E-3</v>
      </c>
      <c r="AI1188" s="5">
        <f t="shared" si="1426"/>
        <v>1.4214958556905191E-3</v>
      </c>
      <c r="AJ1188" s="5">
        <f t="shared" si="1427"/>
        <v>8.7708895221493292E-4</v>
      </c>
      <c r="AK1188" s="5">
        <f t="shared" si="1428"/>
        <v>3.607866211347685E-4</v>
      </c>
      <c r="AL1188" s="5">
        <f t="shared" si="1429"/>
        <v>3.5914479821821847E-6</v>
      </c>
      <c r="AM1188" s="5">
        <f t="shared" si="1430"/>
        <v>3.6110660387642345E-3</v>
      </c>
      <c r="AN1188" s="5">
        <f t="shared" si="1431"/>
        <v>2.3604701346755029E-3</v>
      </c>
      <c r="AO1188" s="5">
        <f t="shared" si="1432"/>
        <v>7.7149229574900735E-4</v>
      </c>
      <c r="AP1188" s="5">
        <f t="shared" si="1433"/>
        <v>1.6810220801823363E-4</v>
      </c>
      <c r="AQ1188" s="5">
        <f t="shared" si="1434"/>
        <v>2.7471128839825973E-5</v>
      </c>
      <c r="AR1188" s="5">
        <f t="shared" si="1435"/>
        <v>1.5059502821994421E-4</v>
      </c>
      <c r="AS1188" s="5">
        <f t="shared" si="1436"/>
        <v>1.8583977572842958E-4</v>
      </c>
      <c r="AT1188" s="5">
        <f t="shared" si="1437"/>
        <v>1.1466654195367104E-4</v>
      </c>
      <c r="AU1188" s="5">
        <f t="shared" si="1438"/>
        <v>4.7167569633844039E-5</v>
      </c>
      <c r="AV1188" s="5">
        <f t="shared" si="1439"/>
        <v>1.4551626746944274E-5</v>
      </c>
      <c r="AW1188" s="5">
        <f t="shared" si="1440"/>
        <v>8.0474483402413814E-8</v>
      </c>
      <c r="AX1188" s="5">
        <f t="shared" si="1441"/>
        <v>7.426979393197284E-4</v>
      </c>
      <c r="AY1188" s="5">
        <f t="shared" si="1442"/>
        <v>4.8548442095210282E-4</v>
      </c>
      <c r="AZ1188" s="5">
        <f t="shared" si="1443"/>
        <v>1.586749541833135E-4</v>
      </c>
      <c r="BA1188" s="5">
        <f t="shared" si="1444"/>
        <v>3.4574046043468054E-5</v>
      </c>
      <c r="BB1188" s="5">
        <f t="shared" si="1445"/>
        <v>5.6500630454013149E-6</v>
      </c>
      <c r="BC1188" s="5">
        <f t="shared" si="1446"/>
        <v>7.3866303936482967E-7</v>
      </c>
      <c r="BD1188" s="5">
        <f t="shared" si="1447"/>
        <v>1.640674631479195E-5</v>
      </c>
      <c r="BE1188" s="5">
        <f t="shared" si="1448"/>
        <v>2.0246525344256841E-5</v>
      </c>
      <c r="BF1188" s="5">
        <f t="shared" si="1449"/>
        <v>1.2492476590134709E-5</v>
      </c>
      <c r="BG1188" s="5">
        <f t="shared" si="1450"/>
        <v>5.1387244214830959E-6</v>
      </c>
      <c r="BH1188" s="5">
        <f t="shared" si="1451"/>
        <v>1.5853434959085688E-6</v>
      </c>
      <c r="BI1188" s="5">
        <f t="shared" si="1452"/>
        <v>3.9127437766654561E-7</v>
      </c>
      <c r="BJ1188" s="8">
        <f t="shared" si="1453"/>
        <v>0.50243888893792854</v>
      </c>
      <c r="BK1188" s="8">
        <f t="shared" si="1454"/>
        <v>0.30100043332724191</v>
      </c>
      <c r="BL1188" s="8">
        <f t="shared" si="1455"/>
        <v>0.18969494793604444</v>
      </c>
      <c r="BM1188" s="8">
        <f t="shared" si="1456"/>
        <v>0.29266139129340646</v>
      </c>
      <c r="BN1188" s="8">
        <f t="shared" si="1457"/>
        <v>0.70703626332913327</v>
      </c>
    </row>
    <row r="1189" spans="1:66" x14ac:dyDescent="0.25">
      <c r="A1189" t="s">
        <v>72</v>
      </c>
      <c r="B1189" t="s">
        <v>365</v>
      </c>
      <c r="C1189" t="s">
        <v>88</v>
      </c>
      <c r="D1189" s="7" t="s">
        <v>562</v>
      </c>
      <c r="E1189">
        <f>VLOOKUP(A1189,home!$A$2:$E$405,3,FALSE)</f>
        <v>1.4148550724637701</v>
      </c>
      <c r="F1189">
        <f>VLOOKUP(B1189,home!$B$2:$E$405,3,FALSE)</f>
        <v>0.92</v>
      </c>
      <c r="G1189">
        <f>VLOOKUP(C1189,away!$B$2:$E$405,4,FALSE)</f>
        <v>0.74</v>
      </c>
      <c r="H1189">
        <f>VLOOKUP(A1189,away!$A$2:$E$405,3,FALSE)</f>
        <v>1.0942028985507199</v>
      </c>
      <c r="I1189">
        <f>VLOOKUP(C1189,away!$B$2:$E$405,3,FALSE)</f>
        <v>0.89</v>
      </c>
      <c r="J1189">
        <f>VLOOKUP(B1189,home!$B$2:$E$405,4,FALSE)</f>
        <v>0.99</v>
      </c>
      <c r="K1189" s="3">
        <f t="shared" si="1402"/>
        <v>0.96323333333333472</v>
      </c>
      <c r="L1189" s="3">
        <f t="shared" si="1403"/>
        <v>0.96410217391303943</v>
      </c>
      <c r="M1189" s="5">
        <f t="shared" si="1404"/>
        <v>0.14553546050599681</v>
      </c>
      <c r="N1189" s="5">
        <f t="shared" si="1405"/>
        <v>0.14018460674139316</v>
      </c>
      <c r="O1189" s="5">
        <f t="shared" si="1406"/>
        <v>0.14031105385526685</v>
      </c>
      <c r="P1189" s="5">
        <f t="shared" si="1407"/>
        <v>0.1351522841085217</v>
      </c>
      <c r="Q1189" s="5">
        <f t="shared" si="1408"/>
        <v>6.7515243016767409E-2</v>
      </c>
      <c r="R1189" s="5">
        <f t="shared" si="1409"/>
        <v>6.7637096022946139E-2</v>
      </c>
      <c r="S1189" s="5">
        <f t="shared" si="1410"/>
        <v>3.137747294756027E-2</v>
      </c>
      <c r="T1189" s="5">
        <f t="shared" si="1411"/>
        <v>6.5091592564732625E-2</v>
      </c>
      <c r="U1189" s="5">
        <f t="shared" si="1412"/>
        <v>6.5150305459169236E-2</v>
      </c>
      <c r="V1189" s="5">
        <f t="shared" si="1413"/>
        <v>3.2376509047439567E-3</v>
      </c>
      <c r="W1189" s="5">
        <f t="shared" si="1414"/>
        <v>2.1677644193950341E-2</v>
      </c>
      <c r="X1189" s="5">
        <f t="shared" si="1415"/>
        <v>2.0899463892700906E-2</v>
      </c>
      <c r="Y1189" s="5">
        <f t="shared" si="1416"/>
        <v>1.0074609286285006E-2</v>
      </c>
      <c r="Z1189" s="5">
        <f t="shared" si="1417"/>
        <v>2.1736357104295792E-2</v>
      </c>
      <c r="AA1189" s="5">
        <f t="shared" si="1418"/>
        <v>2.0937183708094543E-2</v>
      </c>
      <c r="AB1189" s="5">
        <f t="shared" si="1419"/>
        <v>1.008369662688015E-2</v>
      </c>
      <c r="AC1189" s="5">
        <f t="shared" si="1420"/>
        <v>1.8791636476464486E-4</v>
      </c>
      <c r="AD1189" s="5">
        <f t="shared" si="1421"/>
        <v>5.220157368938199E-3</v>
      </c>
      <c r="AE1189" s="5">
        <f t="shared" si="1422"/>
        <v>5.0327650675614901E-3</v>
      </c>
      <c r="AF1189" s="5">
        <f t="shared" si="1423"/>
        <v>2.4260498712148182E-3</v>
      </c>
      <c r="AG1189" s="5">
        <f t="shared" si="1424"/>
        <v>7.7965331828655201E-4</v>
      </c>
      <c r="AH1189" s="5">
        <f t="shared" si="1425"/>
        <v>5.2390172843004264E-3</v>
      </c>
      <c r="AI1189" s="5">
        <f t="shared" si="1426"/>
        <v>5.046396082147654E-3</v>
      </c>
      <c r="AJ1189" s="5">
        <f t="shared" si="1427"/>
        <v>2.430428459763683E-3</v>
      </c>
      <c r="AK1189" s="5">
        <f t="shared" si="1428"/>
        <v>7.8035656890879167E-4</v>
      </c>
      <c r="AL1189" s="5">
        <f t="shared" si="1429"/>
        <v>6.9803815045517072E-6</v>
      </c>
      <c r="AM1189" s="5">
        <f t="shared" si="1430"/>
        <v>1.0056459166013826E-3</v>
      </c>
      <c r="AN1189" s="5">
        <f t="shared" si="1431"/>
        <v>9.6954541438216426E-4</v>
      </c>
      <c r="AO1189" s="5">
        <f t="shared" si="1432"/>
        <v>4.6737042085663149E-4</v>
      </c>
      <c r="AP1189" s="5">
        <f t="shared" si="1433"/>
        <v>1.501976129235102E-4</v>
      </c>
      <c r="AQ1189" s="5">
        <f t="shared" si="1434"/>
        <v>3.6201461284026345E-5</v>
      </c>
      <c r="AR1189" s="5">
        <f t="shared" si="1435"/>
        <v>1.010189590592406E-3</v>
      </c>
      <c r="AS1189" s="5">
        <f t="shared" si="1436"/>
        <v>9.7304828664495984E-4</v>
      </c>
      <c r="AT1189" s="5">
        <f t="shared" si="1437"/>
        <v>4.6863627231965747E-4</v>
      </c>
      <c r="AU1189" s="5">
        <f t="shared" si="1438"/>
        <v>1.5046869290245737E-4</v>
      </c>
      <c r="AV1189" s="5">
        <f t="shared" si="1439"/>
        <v>3.6234115156685964E-5</v>
      </c>
      <c r="AW1189" s="5">
        <f t="shared" si="1440"/>
        <v>1.8006579538320537E-7</v>
      </c>
      <c r="AX1189" s="5">
        <f t="shared" si="1441"/>
        <v>1.6144527806683434E-4</v>
      </c>
      <c r="AY1189" s="5">
        <f t="shared" si="1442"/>
        <v>1.5564974355223015E-4</v>
      </c>
      <c r="AZ1189" s="5">
        <f t="shared" si="1443"/>
        <v>7.5031128063856076E-5</v>
      </c>
      <c r="BA1189" s="5">
        <f t="shared" si="1444"/>
        <v>2.4112557892503772E-5</v>
      </c>
      <c r="BB1189" s="5">
        <f t="shared" si="1445"/>
        <v>5.8117423706917243E-6</v>
      </c>
      <c r="BC1189" s="5">
        <f t="shared" si="1446"/>
        <v>1.1206226907612828E-6</v>
      </c>
      <c r="BD1189" s="5">
        <f t="shared" si="1447"/>
        <v>1.6232099672574364E-4</v>
      </c>
      <c r="BE1189" s="5">
        <f t="shared" si="1448"/>
        <v>1.5635299474612733E-4</v>
      </c>
      <c r="BF1189" s="5">
        <f t="shared" si="1449"/>
        <v>7.5302208152980805E-5</v>
      </c>
      <c r="BG1189" s="5">
        <f t="shared" si="1450"/>
        <v>2.4177865655518776E-5</v>
      </c>
      <c r="BH1189" s="5">
        <f t="shared" si="1451"/>
        <v>5.8222315320627249E-6</v>
      </c>
      <c r="BI1189" s="5">
        <f t="shared" si="1452"/>
        <v>1.1216334972134456E-6</v>
      </c>
      <c r="BJ1189" s="8">
        <f t="shared" si="1453"/>
        <v>0.34195391722051521</v>
      </c>
      <c r="BK1189" s="8">
        <f t="shared" si="1454"/>
        <v>0.31565341495664417</v>
      </c>
      <c r="BL1189" s="8">
        <f t="shared" si="1455"/>
        <v>0.32067920895540319</v>
      </c>
      <c r="BM1189" s="8">
        <f t="shared" si="1456"/>
        <v>0.30353168430820937</v>
      </c>
      <c r="BN1189" s="8">
        <f t="shared" si="1457"/>
        <v>0.69633574425089206</v>
      </c>
    </row>
    <row r="1190" spans="1:66" x14ac:dyDescent="0.25">
      <c r="A1190" t="s">
        <v>72</v>
      </c>
      <c r="B1190" t="s">
        <v>237</v>
      </c>
      <c r="C1190" t="s">
        <v>84</v>
      </c>
      <c r="D1190" s="7" t="s">
        <v>562</v>
      </c>
      <c r="E1190">
        <f>VLOOKUP(A1190,home!$A$2:$E$405,3,FALSE)</f>
        <v>1.4148550724637701</v>
      </c>
      <c r="F1190">
        <f>VLOOKUP(B1190,home!$B$2:$E$405,3,FALSE)</f>
        <v>1.17</v>
      </c>
      <c r="G1190">
        <f>VLOOKUP(C1190,away!$B$2:$E$405,4,FALSE)</f>
        <v>0.32</v>
      </c>
      <c r="H1190">
        <f>VLOOKUP(A1190,away!$A$2:$E$405,3,FALSE)</f>
        <v>1.0942028985507199</v>
      </c>
      <c r="I1190">
        <f>VLOOKUP(C1190,away!$B$2:$E$405,3,FALSE)</f>
        <v>0.78</v>
      </c>
      <c r="J1190">
        <f>VLOOKUP(B1190,home!$B$2:$E$405,4,FALSE)</f>
        <v>0.6</v>
      </c>
      <c r="K1190" s="3">
        <f t="shared" si="1402"/>
        <v>0.52972173913043552</v>
      </c>
      <c r="L1190" s="3">
        <f t="shared" si="1403"/>
        <v>0.51208695652173697</v>
      </c>
      <c r="M1190" s="5">
        <f t="shared" si="1404"/>
        <v>0.35281596780615976</v>
      </c>
      <c r="N1190" s="5">
        <f t="shared" si="1405"/>
        <v>0.18689428805926669</v>
      </c>
      <c r="O1190" s="5">
        <f t="shared" si="1406"/>
        <v>0.18067245516612745</v>
      </c>
      <c r="P1190" s="5">
        <f t="shared" si="1407"/>
        <v>9.5706127163566676E-2</v>
      </c>
      <c r="Q1190" s="5">
        <f t="shared" si="1408"/>
        <v>4.9500983652149666E-2</v>
      </c>
      <c r="R1190" s="5">
        <f t="shared" si="1409"/>
        <v>4.6260003846666085E-2</v>
      </c>
      <c r="S1190" s="5">
        <f t="shared" si="1410"/>
        <v>6.4903969862846423E-3</v>
      </c>
      <c r="T1190" s="5">
        <f t="shared" si="1411"/>
        <v>2.5348808063261577E-2</v>
      </c>
      <c r="U1190" s="5">
        <f t="shared" si="1412"/>
        <v>2.4504929689836596E-2</v>
      </c>
      <c r="V1190" s="5">
        <f t="shared" si="1413"/>
        <v>1.9562315641774052E-4</v>
      </c>
      <c r="W1190" s="5">
        <f t="shared" si="1414"/>
        <v>8.7405823829613261E-3</v>
      </c>
      <c r="X1190" s="5">
        <f t="shared" si="1415"/>
        <v>4.475938230718176E-3</v>
      </c>
      <c r="Y1190" s="5">
        <f t="shared" si="1416"/>
        <v>1.1460347930738793E-3</v>
      </c>
      <c r="Z1190" s="5">
        <f t="shared" si="1417"/>
        <v>7.896381526174362E-3</v>
      </c>
      <c r="AA1190" s="5">
        <f t="shared" si="1418"/>
        <v>4.182884954882525E-3</v>
      </c>
      <c r="AB1190" s="5">
        <f t="shared" si="1419"/>
        <v>1.1078825464414521E-3</v>
      </c>
      <c r="AC1190" s="5">
        <f t="shared" si="1420"/>
        <v>3.3165900201228955E-6</v>
      </c>
      <c r="AD1190" s="5">
        <f t="shared" si="1421"/>
        <v>1.1575191252287799E-3</v>
      </c>
      <c r="AE1190" s="5">
        <f t="shared" si="1422"/>
        <v>5.9275044595410911E-4</v>
      </c>
      <c r="AF1190" s="5">
        <f t="shared" si="1423"/>
        <v>1.5176988592277102E-4</v>
      </c>
      <c r="AG1190" s="5">
        <f t="shared" si="1424"/>
        <v>2.590645965794768E-5</v>
      </c>
      <c r="AH1190" s="5">
        <f t="shared" si="1425"/>
        <v>1.0109084958182741E-3</v>
      </c>
      <c r="AI1190" s="5">
        <f t="shared" si="1426"/>
        <v>5.3550020650658869E-4</v>
      </c>
      <c r="AJ1190" s="5">
        <f t="shared" si="1427"/>
        <v>1.4183305034768875E-4</v>
      </c>
      <c r="AK1190" s="5">
        <f t="shared" si="1428"/>
        <v>2.5044016698784102E-5</v>
      </c>
      <c r="AL1190" s="5">
        <f t="shared" si="1429"/>
        <v>3.5986805040489595E-8</v>
      </c>
      <c r="AM1190" s="5">
        <f t="shared" si="1430"/>
        <v>1.2263260881858595E-4</v>
      </c>
      <c r="AN1190" s="5">
        <f t="shared" si="1431"/>
        <v>6.2798559420230386E-5</v>
      </c>
      <c r="AO1190" s="5">
        <f t="shared" si="1432"/>
        <v>1.6079161583727616E-5</v>
      </c>
      <c r="AP1190" s="5">
        <f t="shared" si="1433"/>
        <v>2.7446429729441025E-6</v>
      </c>
      <c r="AQ1190" s="5">
        <f t="shared" si="1434"/>
        <v>3.513739666884293E-7</v>
      </c>
      <c r="AR1190" s="5">
        <f t="shared" si="1435"/>
        <v>1.0353461098910942E-4</v>
      </c>
      <c r="AS1190" s="5">
        <f t="shared" si="1436"/>
        <v>5.4844534193344147E-5</v>
      </c>
      <c r="AT1190" s="5">
        <f t="shared" si="1437"/>
        <v>1.4526171017348448E-5</v>
      </c>
      <c r="AU1190" s="5">
        <f t="shared" si="1438"/>
        <v>2.5649428580719826E-6</v>
      </c>
      <c r="AV1190" s="5">
        <f t="shared" si="1439"/>
        <v>3.3967649788702008E-7</v>
      </c>
      <c r="AW1190" s="5">
        <f t="shared" si="1440"/>
        <v>2.7116416785779359E-10</v>
      </c>
      <c r="AX1190" s="5">
        <f t="shared" si="1441"/>
        <v>1.0826859802913953E-5</v>
      </c>
      <c r="AY1190" s="5">
        <f t="shared" si="1442"/>
        <v>5.5442936851617387E-6</v>
      </c>
      <c r="AZ1190" s="5">
        <f t="shared" si="1443"/>
        <v>1.4195802396485798E-6</v>
      </c>
      <c r="BA1190" s="5">
        <f t="shared" si="1444"/>
        <v>2.4231617482001313E-7</v>
      </c>
      <c r="BB1190" s="5">
        <f t="shared" si="1445"/>
        <v>3.1021738119892412E-8</v>
      </c>
      <c r="BC1190" s="5">
        <f t="shared" si="1446"/>
        <v>3.1771654919660115E-9</v>
      </c>
      <c r="BD1190" s="5">
        <f t="shared" si="1447"/>
        <v>8.8364539726791674E-6</v>
      </c>
      <c r="BE1190" s="5">
        <f t="shared" si="1448"/>
        <v>4.6808617661536543E-6</v>
      </c>
      <c r="BF1190" s="5">
        <f t="shared" si="1449"/>
        <v>1.2397771176980378E-6</v>
      </c>
      <c r="BG1190" s="5">
        <f t="shared" si="1450"/>
        <v>2.1891229697370774E-7</v>
      </c>
      <c r="BH1190" s="5">
        <f t="shared" si="1451"/>
        <v>2.899065066748771E-8</v>
      </c>
      <c r="BI1190" s="5">
        <f t="shared" si="1452"/>
        <v>3.0713955780209023E-9</v>
      </c>
      <c r="BJ1190" s="8">
        <f t="shared" si="1453"/>
        <v>0.27825725469376322</v>
      </c>
      <c r="BK1190" s="8">
        <f t="shared" si="1454"/>
        <v>0.45521701198293912</v>
      </c>
      <c r="BL1190" s="8">
        <f t="shared" si="1455"/>
        <v>0.25863225997608091</v>
      </c>
      <c r="BM1190" s="8">
        <f t="shared" si="1456"/>
        <v>8.8147538462500383E-2</v>
      </c>
      <c r="BN1190" s="8">
        <f t="shared" si="1457"/>
        <v>0.91184982569393624</v>
      </c>
    </row>
    <row r="1191" spans="1:66" x14ac:dyDescent="0.25">
      <c r="A1191" t="s">
        <v>72</v>
      </c>
      <c r="B1191" t="s">
        <v>76</v>
      </c>
      <c r="C1191" t="s">
        <v>78</v>
      </c>
      <c r="D1191" s="7" t="s">
        <v>562</v>
      </c>
      <c r="E1191">
        <f>VLOOKUP(A1191,home!$A$2:$E$405,3,FALSE)</f>
        <v>1.4148550724637701</v>
      </c>
      <c r="F1191">
        <f>VLOOKUP(B1191,home!$B$2:$E$405,3,FALSE)</f>
        <v>0.92</v>
      </c>
      <c r="G1191">
        <f>VLOOKUP(C1191,away!$B$2:$E$405,4,FALSE)</f>
        <v>1.01</v>
      </c>
      <c r="H1191">
        <f>VLOOKUP(A1191,away!$A$2:$E$405,3,FALSE)</f>
        <v>1.0942028985507199</v>
      </c>
      <c r="I1191">
        <f>VLOOKUP(C1191,away!$B$2:$E$405,3,FALSE)</f>
        <v>0.8</v>
      </c>
      <c r="J1191">
        <f>VLOOKUP(B1191,home!$B$2:$E$405,4,FALSE)</f>
        <v>0.91</v>
      </c>
      <c r="K1191" s="3">
        <f t="shared" si="1402"/>
        <v>1.3146833333333352</v>
      </c>
      <c r="L1191" s="3">
        <f t="shared" si="1403"/>
        <v>0.79657971014492424</v>
      </c>
      <c r="M1191" s="5">
        <f t="shared" si="1404"/>
        <v>0.12108493427404003</v>
      </c>
      <c r="N1191" s="5">
        <f t="shared" si="1405"/>
        <v>0.15918834500784274</v>
      </c>
      <c r="O1191" s="5">
        <f t="shared" si="1406"/>
        <v>9.645380184693203E-2</v>
      </c>
      <c r="P1191" s="5">
        <f t="shared" si="1407"/>
        <v>0.12680620572479759</v>
      </c>
      <c r="Q1191" s="5">
        <f t="shared" si="1408"/>
        <v>0.10464113202136389</v>
      </c>
      <c r="R1191" s="5">
        <f t="shared" si="1409"/>
        <v>3.8416570758802525E-2</v>
      </c>
      <c r="S1191" s="5">
        <f t="shared" si="1410"/>
        <v>3.3199451911019279E-2</v>
      </c>
      <c r="T1191" s="5">
        <f t="shared" si="1411"/>
        <v>8.3355002614814808E-2</v>
      </c>
      <c r="U1191" s="5">
        <f t="shared" si="1412"/>
        <v>5.0505625300418432E-2</v>
      </c>
      <c r="V1191" s="5">
        <f t="shared" si="1413"/>
        <v>3.863125365696129E-3</v>
      </c>
      <c r="W1191" s="5">
        <f t="shared" si="1414"/>
        <v>4.5856650749873405E-2</v>
      </c>
      <c r="X1191" s="5">
        <f t="shared" si="1415"/>
        <v>3.6528477562551183E-2</v>
      </c>
      <c r="Y1191" s="5">
        <f t="shared" si="1416"/>
        <v>1.4548922034406192E-2</v>
      </c>
      <c r="Z1191" s="5">
        <f t="shared" si="1417"/>
        <v>1.0200620266602962E-2</v>
      </c>
      <c r="AA1191" s="5">
        <f t="shared" si="1418"/>
        <v>1.3410585454165156E-2</v>
      </c>
      <c r="AB1191" s="5">
        <f t="shared" si="1419"/>
        <v>8.8153365934166977E-3</v>
      </c>
      <c r="AC1191" s="5">
        <f t="shared" si="1420"/>
        <v>2.5285364401449547E-4</v>
      </c>
      <c r="AD1191" s="5">
        <f t="shared" si="1421"/>
        <v>1.507174361583654E-2</v>
      </c>
      <c r="AE1191" s="5">
        <f t="shared" si="1422"/>
        <v>1.2005845160881684E-2</v>
      </c>
      <c r="AF1191" s="5">
        <f t="shared" si="1423"/>
        <v>4.7818063291499855E-3</v>
      </c>
      <c r="AG1191" s="5">
        <f t="shared" si="1424"/>
        <v>1.2696966332144865E-3</v>
      </c>
      <c r="AH1191" s="5">
        <f t="shared" si="1425"/>
        <v>2.0314017838172571E-3</v>
      </c>
      <c r="AI1191" s="5">
        <f t="shared" si="1426"/>
        <v>2.6706500684881545E-3</v>
      </c>
      <c r="AJ1191" s="5">
        <f t="shared" si="1427"/>
        <v>1.7555295671034543E-3</v>
      </c>
      <c r="AK1191" s="5">
        <f t="shared" si="1428"/>
        <v>7.6932182101493172E-4</v>
      </c>
      <c r="AL1191" s="5">
        <f t="shared" si="1429"/>
        <v>1.0592039841587821E-5</v>
      </c>
      <c r="AM1191" s="5">
        <f t="shared" si="1430"/>
        <v>3.9629140272026808E-3</v>
      </c>
      <c r="AN1191" s="5">
        <f t="shared" si="1431"/>
        <v>3.1567769071183661E-3</v>
      </c>
      <c r="AO1191" s="5">
        <f t="shared" si="1432"/>
        <v>1.2573122168322689E-3</v>
      </c>
      <c r="AP1191" s="5">
        <f t="shared" si="1433"/>
        <v>3.33849800415307E-4</v>
      </c>
      <c r="AQ1191" s="5">
        <f t="shared" si="1434"/>
        <v>6.648449431169151E-5</v>
      </c>
      <c r="AR1191" s="5">
        <f t="shared" si="1435"/>
        <v>3.236346888282066E-4</v>
      </c>
      <c r="AS1191" s="5">
        <f t="shared" si="1436"/>
        <v>4.2547713149096331E-4</v>
      </c>
      <c r="AT1191" s="5">
        <f t="shared" si="1437"/>
        <v>2.7968384674282286E-4</v>
      </c>
      <c r="AU1191" s="5">
        <f t="shared" si="1438"/>
        <v>1.2256523063844795E-4</v>
      </c>
      <c r="AV1191" s="5">
        <f t="shared" si="1439"/>
        <v>4.0283616491630945E-5</v>
      </c>
      <c r="AW1191" s="5">
        <f t="shared" si="1440"/>
        <v>3.0812540140851397E-7</v>
      </c>
      <c r="AX1191" s="5">
        <f t="shared" si="1441"/>
        <v>8.6832950383270813E-4</v>
      </c>
      <c r="AY1191" s="5">
        <f t="shared" si="1442"/>
        <v>6.9169366447334457E-4</v>
      </c>
      <c r="AZ1191" s="5">
        <f t="shared" si="1443"/>
        <v>2.7549456937762858E-4</v>
      </c>
      <c r="BA1191" s="5">
        <f t="shared" si="1444"/>
        <v>7.3151128073777378E-5</v>
      </c>
      <c r="BB1191" s="5">
        <f t="shared" si="1445"/>
        <v>1.4567676099445953E-5</v>
      </c>
      <c r="BC1191" s="5">
        <f t="shared" si="1446"/>
        <v>2.3208630409563602E-6</v>
      </c>
      <c r="BD1191" s="5">
        <f t="shared" si="1447"/>
        <v>4.2966804436602578E-5</v>
      </c>
      <c r="BE1191" s="5">
        <f t="shared" si="1448"/>
        <v>5.64877416793942E-5</v>
      </c>
      <c r="BF1191" s="5">
        <f t="shared" si="1449"/>
        <v>3.7131746261769184E-5</v>
      </c>
      <c r="BG1191" s="5">
        <f t="shared" si="1450"/>
        <v>1.6272162649303435E-5</v>
      </c>
      <c r="BH1191" s="5">
        <f t="shared" si="1451"/>
        <v>5.3481852580821084E-6</v>
      </c>
      <c r="BI1191" s="5">
        <f t="shared" si="1452"/>
        <v>1.4062340044759185E-6</v>
      </c>
      <c r="BJ1191" s="8">
        <f t="shared" si="1453"/>
        <v>0.48795051658071298</v>
      </c>
      <c r="BK1191" s="8">
        <f t="shared" si="1454"/>
        <v>0.28590885662388243</v>
      </c>
      <c r="BL1191" s="8">
        <f t="shared" si="1455"/>
        <v>0.21618008058264032</v>
      </c>
      <c r="BM1191" s="8">
        <f t="shared" si="1456"/>
        <v>0.3529576988809881</v>
      </c>
      <c r="BN1191" s="8">
        <f t="shared" si="1457"/>
        <v>0.64659098963377892</v>
      </c>
    </row>
    <row r="1192" spans="1:66" x14ac:dyDescent="0.25">
      <c r="A1192" t="s">
        <v>72</v>
      </c>
      <c r="B1192" t="s">
        <v>93</v>
      </c>
      <c r="C1192" t="s">
        <v>86</v>
      </c>
      <c r="D1192" s="7" t="s">
        <v>562</v>
      </c>
      <c r="E1192">
        <f>VLOOKUP(A1192,home!$A$2:$E$405,3,FALSE)</f>
        <v>1.4148550724637701</v>
      </c>
      <c r="F1192">
        <f>VLOOKUP(B1192,home!$B$2:$E$405,3,FALSE)</f>
        <v>1.42</v>
      </c>
      <c r="G1192">
        <f>VLOOKUP(C1192,away!$B$2:$E$405,4,FALSE)</f>
        <v>0.89</v>
      </c>
      <c r="H1192">
        <f>VLOOKUP(A1192,away!$A$2:$E$405,3,FALSE)</f>
        <v>1.0942028985507199</v>
      </c>
      <c r="I1192">
        <f>VLOOKUP(C1192,away!$B$2:$E$405,3,FALSE)</f>
        <v>0.65</v>
      </c>
      <c r="J1192">
        <f>VLOOKUP(B1192,home!$B$2:$E$405,4,FALSE)</f>
        <v>0.69</v>
      </c>
      <c r="K1192" s="3">
        <f t="shared" si="1402"/>
        <v>1.7880938405797124</v>
      </c>
      <c r="L1192" s="3">
        <f t="shared" si="1403"/>
        <v>0.49074999999999785</v>
      </c>
      <c r="M1192" s="5">
        <f t="shared" si="1404"/>
        <v>0.10240253195291692</v>
      </c>
      <c r="N1192" s="5">
        <f t="shared" si="1405"/>
        <v>0.18310533664477796</v>
      </c>
      <c r="O1192" s="5">
        <f t="shared" si="1406"/>
        <v>5.025404255589376E-2</v>
      </c>
      <c r="P1192" s="5">
        <f t="shared" si="1407"/>
        <v>8.9858943958424392E-2</v>
      </c>
      <c r="Q1192" s="5">
        <f t="shared" si="1408"/>
        <v>0.16370476231590109</v>
      </c>
      <c r="R1192" s="5">
        <f t="shared" si="1409"/>
        <v>1.2331085692152376E-2</v>
      </c>
      <c r="S1192" s="5">
        <f t="shared" si="1410"/>
        <v>1.9712964258139249E-2</v>
      </c>
      <c r="T1192" s="5">
        <f t="shared" si="1411"/>
        <v>8.0338112106528109E-2</v>
      </c>
      <c r="U1192" s="5">
        <f t="shared" si="1412"/>
        <v>2.2049138373798287E-2</v>
      </c>
      <c r="V1192" s="5">
        <f t="shared" si="1413"/>
        <v>1.9220294619505583E-3</v>
      </c>
      <c r="W1192" s="5">
        <f t="shared" si="1414"/>
        <v>9.7573159056876191E-2</v>
      </c>
      <c r="X1192" s="5">
        <f t="shared" si="1415"/>
        <v>4.7884027807161784E-2</v>
      </c>
      <c r="Y1192" s="5">
        <f t="shared" si="1416"/>
        <v>1.174954332318227E-2</v>
      </c>
      <c r="Z1192" s="5">
        <f t="shared" si="1417"/>
        <v>2.0171601011412508E-3</v>
      </c>
      <c r="AA1192" s="5">
        <f t="shared" si="1418"/>
        <v>3.6068715523138212E-3</v>
      </c>
      <c r="AB1192" s="5">
        <f t="shared" si="1419"/>
        <v>3.2247124032272652E-3</v>
      </c>
      <c r="AC1192" s="5">
        <f t="shared" si="1420"/>
        <v>1.0541215047010861E-4</v>
      </c>
      <c r="AD1192" s="5">
        <f t="shared" si="1421"/>
        <v>4.3617491178876221E-2</v>
      </c>
      <c r="AE1192" s="5">
        <f t="shared" si="1422"/>
        <v>2.1405283796033413E-2</v>
      </c>
      <c r="AF1192" s="5">
        <f t="shared" si="1423"/>
        <v>5.2523215114516752E-3</v>
      </c>
      <c r="AG1192" s="5">
        <f t="shared" si="1424"/>
        <v>8.5919226058163293E-4</v>
      </c>
      <c r="AH1192" s="5">
        <f t="shared" si="1425"/>
        <v>2.4748032990876611E-4</v>
      </c>
      <c r="AI1192" s="5">
        <f t="shared" si="1426"/>
        <v>4.4251805357449991E-4</v>
      </c>
      <c r="AJ1192" s="5">
        <f t="shared" si="1427"/>
        <v>3.9563190297094326E-4</v>
      </c>
      <c r="AK1192" s="5">
        <f t="shared" si="1428"/>
        <v>2.3580898961305803E-4</v>
      </c>
      <c r="AL1192" s="5">
        <f t="shared" si="1429"/>
        <v>3.6999962172754342E-6</v>
      </c>
      <c r="AM1192" s="5">
        <f t="shared" si="1430"/>
        <v>1.5598433463697697E-2</v>
      </c>
      <c r="AN1192" s="5">
        <f t="shared" si="1431"/>
        <v>7.6549312223096111E-3</v>
      </c>
      <c r="AO1192" s="5">
        <f t="shared" si="1432"/>
        <v>1.8783287486742123E-3</v>
      </c>
      <c r="AP1192" s="5">
        <f t="shared" si="1433"/>
        <v>3.072632778039553E-4</v>
      </c>
      <c r="AQ1192" s="5">
        <f t="shared" si="1434"/>
        <v>3.7697363395572594E-5</v>
      </c>
      <c r="AR1192" s="5">
        <f t="shared" si="1435"/>
        <v>2.4290194380545293E-5</v>
      </c>
      <c r="AS1192" s="5">
        <f t="shared" si="1436"/>
        <v>4.3433146958336988E-5</v>
      </c>
      <c r="AT1192" s="5">
        <f t="shared" si="1437"/>
        <v>3.8831271276597921E-5</v>
      </c>
      <c r="AU1192" s="5">
        <f t="shared" si="1438"/>
        <v>2.3144652330521551E-5</v>
      </c>
      <c r="AV1192" s="5">
        <f t="shared" si="1439"/>
        <v>1.0346202568641117E-5</v>
      </c>
      <c r="AW1192" s="5">
        <f t="shared" si="1440"/>
        <v>9.0188132611420319E-8</v>
      </c>
      <c r="AX1192" s="5">
        <f t="shared" si="1441"/>
        <v>4.648577133188391E-3</v>
      </c>
      <c r="AY1192" s="5">
        <f t="shared" si="1442"/>
        <v>2.2812892281121929E-3</v>
      </c>
      <c r="AZ1192" s="5">
        <f t="shared" si="1443"/>
        <v>5.597713443480268E-4</v>
      </c>
      <c r="BA1192" s="5">
        <f t="shared" si="1444"/>
        <v>9.1569262412931002E-5</v>
      </c>
      <c r="BB1192" s="5">
        <f t="shared" si="1445"/>
        <v>1.1234403882286422E-5</v>
      </c>
      <c r="BC1192" s="5">
        <f t="shared" si="1446"/>
        <v>1.1026567410464076E-6</v>
      </c>
      <c r="BD1192" s="5">
        <f t="shared" si="1447"/>
        <v>1.9867354820420905E-6</v>
      </c>
      <c r="BE1192" s="5">
        <f t="shared" si="1448"/>
        <v>3.5524694783006284E-6</v>
      </c>
      <c r="BF1192" s="5">
        <f t="shared" si="1449"/>
        <v>3.1760743964983894E-6</v>
      </c>
      <c r="BG1192" s="5">
        <f t="shared" si="1450"/>
        <v>1.8930396885338992E-6</v>
      </c>
      <c r="BH1192" s="5">
        <f t="shared" si="1451"/>
        <v>8.462331517601005E-7</v>
      </c>
      <c r="BI1192" s="5">
        <f t="shared" si="1452"/>
        <v>3.026288572713184E-7</v>
      </c>
      <c r="BJ1192" s="8">
        <f t="shared" si="1453"/>
        <v>0.6885594281059364</v>
      </c>
      <c r="BK1192" s="8">
        <f t="shared" si="1454"/>
        <v>0.21628687100623067</v>
      </c>
      <c r="BL1192" s="8">
        <f t="shared" si="1455"/>
        <v>9.2939092502021828E-2</v>
      </c>
      <c r="BM1192" s="8">
        <f t="shared" si="1456"/>
        <v>0.39586464955528383</v>
      </c>
      <c r="BN1192" s="8">
        <f t="shared" si="1457"/>
        <v>0.60165670312006658</v>
      </c>
    </row>
    <row r="1193" spans="1:66" x14ac:dyDescent="0.25">
      <c r="A1193" t="s">
        <v>72</v>
      </c>
      <c r="B1193" t="s">
        <v>87</v>
      </c>
      <c r="C1193" t="s">
        <v>367</v>
      </c>
      <c r="D1193" s="7" t="s">
        <v>562</v>
      </c>
      <c r="E1193">
        <f>VLOOKUP(A1193,home!$A$2:$E$405,3,FALSE)</f>
        <v>1.4148550724637701</v>
      </c>
      <c r="F1193">
        <f>VLOOKUP(B1193,home!$B$2:$E$405,3,FALSE)</f>
        <v>0.59</v>
      </c>
      <c r="G1193">
        <f>VLOOKUP(C1193,away!$B$2:$E$405,4,FALSE)</f>
        <v>1.32</v>
      </c>
      <c r="H1193">
        <f>VLOOKUP(A1193,away!$A$2:$E$405,3,FALSE)</f>
        <v>1.0942028985507199</v>
      </c>
      <c r="I1193">
        <f>VLOOKUP(C1193,away!$B$2:$E$405,3,FALSE)</f>
        <v>0.65</v>
      </c>
      <c r="J1193">
        <f>VLOOKUP(B1193,home!$B$2:$E$405,4,FALSE)</f>
        <v>1.85</v>
      </c>
      <c r="K1193" s="3">
        <f t="shared" si="1402"/>
        <v>1.1018891304347842</v>
      </c>
      <c r="L1193" s="3">
        <f t="shared" si="1403"/>
        <v>1.3157789855072408</v>
      </c>
      <c r="M1193" s="5">
        <f t="shared" si="1404"/>
        <v>8.9129214313375893E-2</v>
      </c>
      <c r="N1193" s="5">
        <f t="shared" si="1405"/>
        <v>9.8210512456101282E-2</v>
      </c>
      <c r="O1193" s="5">
        <f t="shared" si="1406"/>
        <v>0.11727434718831116</v>
      </c>
      <c r="P1193" s="5">
        <f t="shared" si="1407"/>
        <v>0.12922332844563517</v>
      </c>
      <c r="Q1193" s="5">
        <f t="shared" si="1408"/>
        <v>5.4108548084904007E-2</v>
      </c>
      <c r="R1193" s="5">
        <f t="shared" si="1409"/>
        <v>7.7153560784730013E-2</v>
      </c>
      <c r="S1193" s="5">
        <f t="shared" si="1410"/>
        <v>4.683837040192132E-2</v>
      </c>
      <c r="T1193" s="5">
        <f t="shared" si="1411"/>
        <v>7.1194890506424732E-2</v>
      </c>
      <c r="U1193" s="5">
        <f t="shared" si="1412"/>
        <v>8.5014670003033407E-2</v>
      </c>
      <c r="V1193" s="5">
        <f t="shared" si="1413"/>
        <v>7.5453625502320768E-3</v>
      </c>
      <c r="W1193" s="5">
        <f t="shared" si="1414"/>
        <v>1.9873873666121193E-2</v>
      </c>
      <c r="X1193" s="5">
        <f t="shared" si="1415"/>
        <v>2.6149625330508009E-2</v>
      </c>
      <c r="Y1193" s="5">
        <f t="shared" si="1416"/>
        <v>1.7203563744385138E-2</v>
      </c>
      <c r="Z1193" s="5">
        <f t="shared" si="1417"/>
        <v>3.3839011312534431E-2</v>
      </c>
      <c r="AA1193" s="5">
        <f t="shared" si="1418"/>
        <v>3.7286838749941389E-2</v>
      </c>
      <c r="AB1193" s="5">
        <f t="shared" si="1419"/>
        <v>2.0542981163417472E-2</v>
      </c>
      <c r="AC1193" s="5">
        <f t="shared" si="1420"/>
        <v>6.8372423577767107E-4</v>
      </c>
      <c r="AD1193" s="5">
        <f t="shared" si="1421"/>
        <v>5.4747013430832599E-3</v>
      </c>
      <c r="AE1193" s="5">
        <f t="shared" si="1422"/>
        <v>7.2034969791572191E-3</v>
      </c>
      <c r="AF1193" s="5">
        <f t="shared" si="1423"/>
        <v>4.7391049736699806E-3</v>
      </c>
      <c r="AG1193" s="5">
        <f t="shared" si="1424"/>
        <v>2.0785382448226023E-3</v>
      </c>
      <c r="AH1193" s="5">
        <f t="shared" si="1425"/>
        <v>1.113116499384365E-2</v>
      </c>
      <c r="AI1193" s="5">
        <f t="shared" si="1426"/>
        <v>1.226530971579249E-2</v>
      </c>
      <c r="AJ1193" s="5">
        <f t="shared" si="1427"/>
        <v>6.757505728623949E-3</v>
      </c>
      <c r="AK1193" s="5">
        <f t="shared" si="1428"/>
        <v>2.482007370407172E-3</v>
      </c>
      <c r="AL1193" s="5">
        <f t="shared" si="1429"/>
        <v>3.9651699913113432E-5</v>
      </c>
      <c r="AM1193" s="5">
        <f t="shared" si="1430"/>
        <v>1.2065027804640312E-3</v>
      </c>
      <c r="AN1193" s="5">
        <f t="shared" si="1431"/>
        <v>1.587491004490628E-3</v>
      </c>
      <c r="AO1193" s="5">
        <f t="shared" si="1432"/>
        <v>1.0443936516952746E-3</v>
      </c>
      <c r="AP1193" s="5">
        <f t="shared" si="1433"/>
        <v>4.5806373983260374E-4</v>
      </c>
      <c r="AQ1193" s="5">
        <f t="shared" si="1434"/>
        <v>1.5067766072364902E-4</v>
      </c>
      <c r="AR1193" s="5">
        <f t="shared" si="1435"/>
        <v>2.9292305966226624E-3</v>
      </c>
      <c r="AS1193" s="5">
        <f t="shared" si="1436"/>
        <v>3.2276873549555098E-3</v>
      </c>
      <c r="AT1193" s="5">
        <f t="shared" si="1437"/>
        <v>1.778276806433638E-3</v>
      </c>
      <c r="AU1193" s="5">
        <f t="shared" si="1438"/>
        <v>6.5315462797116875E-4</v>
      </c>
      <c r="AV1193" s="5">
        <f t="shared" si="1439"/>
        <v>1.7992599626365154E-4</v>
      </c>
      <c r="AW1193" s="5">
        <f t="shared" si="1440"/>
        <v>1.5969089499171239E-6</v>
      </c>
      <c r="AX1193" s="5">
        <f t="shared" si="1441"/>
        <v>2.2157204993877643E-4</v>
      </c>
      <c r="AY1193" s="5">
        <f t="shared" si="1442"/>
        <v>2.9153984708520293E-4</v>
      </c>
      <c r="AZ1193" s="5">
        <f t="shared" si="1443"/>
        <v>1.9180100211635222E-4</v>
      </c>
      <c r="BA1193" s="5">
        <f t="shared" si="1444"/>
        <v>8.412257599464203E-5</v>
      </c>
      <c r="BB1193" s="5">
        <f t="shared" si="1445"/>
        <v>2.7671679425121466E-5</v>
      </c>
      <c r="BC1193" s="5">
        <f t="shared" si="1446"/>
        <v>7.2819628562535829E-6</v>
      </c>
      <c r="BD1193" s="5">
        <f t="shared" si="1447"/>
        <v>6.4237001045682233E-4</v>
      </c>
      <c r="BE1193" s="5">
        <f t="shared" si="1448"/>
        <v>7.0782053223965118E-4</v>
      </c>
      <c r="BF1193" s="5">
        <f t="shared" si="1449"/>
        <v>3.899698753867178E-4</v>
      </c>
      <c r="BG1193" s="5">
        <f t="shared" si="1450"/>
        <v>1.4323452229521053E-4</v>
      </c>
      <c r="BH1193" s="5">
        <f t="shared" si="1451"/>
        <v>3.9457140805027812E-5</v>
      </c>
      <c r="BI1193" s="5">
        <f t="shared" si="1452"/>
        <v>8.6954789142189838E-6</v>
      </c>
      <c r="BJ1193" s="8">
        <f t="shared" si="1453"/>
        <v>0.31150797328380003</v>
      </c>
      <c r="BK1193" s="8">
        <f t="shared" si="1454"/>
        <v>0.27375119149394039</v>
      </c>
      <c r="BL1193" s="8">
        <f t="shared" si="1455"/>
        <v>0.38060820864044492</v>
      </c>
      <c r="BM1193" s="8">
        <f t="shared" si="1456"/>
        <v>0.43431693051952697</v>
      </c>
      <c r="BN1193" s="8">
        <f t="shared" si="1457"/>
        <v>0.56509951127305746</v>
      </c>
    </row>
    <row r="1194" spans="1:66" x14ac:dyDescent="0.25">
      <c r="A1194" t="s">
        <v>72</v>
      </c>
      <c r="B1194" t="s">
        <v>111</v>
      </c>
      <c r="C1194" t="s">
        <v>75</v>
      </c>
      <c r="D1194" s="7" t="s">
        <v>562</v>
      </c>
      <c r="E1194">
        <f>VLOOKUP(A1194,home!$A$2:$E$405,3,FALSE)</f>
        <v>1.4148550724637701</v>
      </c>
      <c r="F1194">
        <f>VLOOKUP(B1194,home!$B$2:$E$405,3,FALSE)</f>
        <v>1.04</v>
      </c>
      <c r="G1194">
        <f>VLOOKUP(C1194,away!$B$2:$E$405,4,FALSE)</f>
        <v>0.74</v>
      </c>
      <c r="H1194">
        <f>VLOOKUP(A1194,away!$A$2:$E$405,3,FALSE)</f>
        <v>1.0942028985507199</v>
      </c>
      <c r="I1194">
        <f>VLOOKUP(C1194,away!$B$2:$E$405,3,FALSE)</f>
        <v>0.71</v>
      </c>
      <c r="J1194">
        <f>VLOOKUP(B1194,home!$B$2:$E$405,4,FALSE)</f>
        <v>0.8</v>
      </c>
      <c r="K1194" s="3">
        <f t="shared" si="1402"/>
        <v>1.0888724637681175</v>
      </c>
      <c r="L1194" s="3">
        <f t="shared" si="1403"/>
        <v>0.62150724637680899</v>
      </c>
      <c r="M1194" s="5">
        <f t="shared" si="1404"/>
        <v>0.18079712907774145</v>
      </c>
      <c r="N1194" s="5">
        <f t="shared" si="1405"/>
        <v>0.19686501538108267</v>
      </c>
      <c r="O1194" s="5">
        <f t="shared" si="1406"/>
        <v>0.11236672584593957</v>
      </c>
      <c r="P1194" s="5">
        <f t="shared" si="1407"/>
        <v>0.12235303361742482</v>
      </c>
      <c r="Q1194" s="5">
        <f t="shared" si="1408"/>
        <v>0.10718044716387393</v>
      </c>
      <c r="R1194" s="5">
        <f t="shared" si="1409"/>
        <v>3.4918367182443857E-2</v>
      </c>
      <c r="S1194" s="5">
        <f t="shared" si="1410"/>
        <v>2.0700363041923065E-2</v>
      </c>
      <c r="T1194" s="5">
        <f t="shared" si="1411"/>
        <v>6.6613424582254332E-2</v>
      </c>
      <c r="U1194" s="5">
        <f t="shared" si="1412"/>
        <v>3.802164850470742E-2</v>
      </c>
      <c r="V1194" s="5">
        <f t="shared" si="1413"/>
        <v>1.5565341896258437E-3</v>
      </c>
      <c r="W1194" s="5">
        <f t="shared" si="1414"/>
        <v>3.890194585703198E-2</v>
      </c>
      <c r="X1194" s="5">
        <f t="shared" si="1415"/>
        <v>2.4177841248303654E-2</v>
      </c>
      <c r="Y1194" s="5">
        <f t="shared" si="1416"/>
        <v>7.5133517687844169E-3</v>
      </c>
      <c r="Z1194" s="5">
        <f t="shared" si="1417"/>
        <v>7.2340060785116731E-3</v>
      </c>
      <c r="AA1194" s="5">
        <f t="shared" si="1418"/>
        <v>7.8769100216225432E-3</v>
      </c>
      <c r="AB1194" s="5">
        <f t="shared" si="1419"/>
        <v>4.2884752110619569E-3</v>
      </c>
      <c r="AC1194" s="5">
        <f t="shared" si="1420"/>
        <v>6.5835766101985231E-5</v>
      </c>
      <c r="AD1194" s="5">
        <f t="shared" si="1421"/>
        <v>1.0589814407680078E-2</v>
      </c>
      <c r="AE1194" s="5">
        <f t="shared" si="1422"/>
        <v>6.5816463921587031E-3</v>
      </c>
      <c r="AF1194" s="5">
        <f t="shared" si="1423"/>
        <v>2.0452704629082075E-3</v>
      </c>
      <c r="AG1194" s="5">
        <f t="shared" si="1424"/>
        <v>4.237168044993006E-4</v>
      </c>
      <c r="AH1194" s="5">
        <f t="shared" si="1425"/>
        <v>1.1239967995322218E-3</v>
      </c>
      <c r="AI1194" s="5">
        <f t="shared" si="1426"/>
        <v>1.223889164374129E-3</v>
      </c>
      <c r="AJ1194" s="5">
        <f t="shared" si="1427"/>
        <v>6.6632960489558025E-4</v>
      </c>
      <c r="AK1194" s="5">
        <f t="shared" si="1428"/>
        <v>2.4184931952142894E-4</v>
      </c>
      <c r="AL1194" s="5">
        <f t="shared" si="1429"/>
        <v>1.7821534543596525E-6</v>
      </c>
      <c r="AM1194" s="5">
        <f t="shared" si="1430"/>
        <v>2.3061914609875441E-3</v>
      </c>
      <c r="AN1194" s="5">
        <f t="shared" si="1431"/>
        <v>1.4333147045360783E-3</v>
      </c>
      <c r="AO1194" s="5">
        <f t="shared" si="1432"/>
        <v>4.4540773760380376E-4</v>
      </c>
      <c r="AP1194" s="5">
        <f t="shared" si="1433"/>
        <v>9.2274712171021474E-5</v>
      </c>
      <c r="AQ1194" s="5">
        <f t="shared" si="1434"/>
        <v>1.4337350567906039E-5</v>
      </c>
      <c r="AR1194" s="5">
        <f t="shared" si="1435"/>
        <v>1.3971443116272348E-4</v>
      </c>
      <c r="AS1194" s="5">
        <f t="shared" si="1436"/>
        <v>1.5213119688411577E-4</v>
      </c>
      <c r="AT1194" s="5">
        <f t="shared" si="1437"/>
        <v>8.2825735583599844E-5</v>
      </c>
      <c r="AU1194" s="5">
        <f t="shared" si="1438"/>
        <v>3.0062220922773671E-5</v>
      </c>
      <c r="AV1194" s="5">
        <f t="shared" si="1439"/>
        <v>8.183481140630502E-6</v>
      </c>
      <c r="AW1194" s="5">
        <f t="shared" si="1440"/>
        <v>3.3501619962565831E-8</v>
      </c>
      <c r="AX1194" s="5">
        <f t="shared" si="1441"/>
        <v>4.1852472967441684E-4</v>
      </c>
      <c r="AY1194" s="5">
        <f t="shared" si="1442"/>
        <v>2.6011615228054512E-4</v>
      </c>
      <c r="AZ1194" s="5">
        <f t="shared" si="1443"/>
        <v>8.083203677100615E-5</v>
      </c>
      <c r="BA1194" s="5">
        <f t="shared" si="1444"/>
        <v>1.674589886419234E-5</v>
      </c>
      <c r="BB1194" s="5">
        <f t="shared" si="1445"/>
        <v>2.6019243727971774E-6</v>
      </c>
      <c r="BC1194" s="5">
        <f t="shared" si="1446"/>
        <v>3.2342297044357595E-7</v>
      </c>
      <c r="BD1194" s="5">
        <f t="shared" si="1447"/>
        <v>1.4472255231841084E-5</v>
      </c>
      <c r="BE1194" s="5">
        <f t="shared" si="1448"/>
        <v>1.5758440210575827E-5</v>
      </c>
      <c r="BF1194" s="5">
        <f t="shared" si="1449"/>
        <v>8.5794658086161379E-6</v>
      </c>
      <c r="BG1194" s="5">
        <f t="shared" si="1450"/>
        <v>3.1139813576140597E-6</v>
      </c>
      <c r="BH1194" s="5">
        <f t="shared" si="1451"/>
        <v>8.4768213824830194E-7</v>
      </c>
      <c r="BI1194" s="5">
        <f t="shared" si="1452"/>
        <v>1.8460354767333098E-7</v>
      </c>
      <c r="BJ1194" s="8">
        <f t="shared" si="1453"/>
        <v>0.46596314419937701</v>
      </c>
      <c r="BK1194" s="8">
        <f t="shared" si="1454"/>
        <v>0.3257347939985521</v>
      </c>
      <c r="BL1194" s="8">
        <f t="shared" si="1455"/>
        <v>0.20118406514808715</v>
      </c>
      <c r="BM1194" s="8">
        <f t="shared" si="1456"/>
        <v>0.24537520850536099</v>
      </c>
      <c r="BN1194" s="8">
        <f t="shared" si="1457"/>
        <v>0.75448071826850638</v>
      </c>
    </row>
    <row r="1195" spans="1:66" x14ac:dyDescent="0.25">
      <c r="A1195" t="s">
        <v>91</v>
      </c>
      <c r="B1195" t="s">
        <v>89</v>
      </c>
      <c r="C1195" t="s">
        <v>101</v>
      </c>
      <c r="D1195" s="7" t="s">
        <v>562</v>
      </c>
      <c r="E1195">
        <f>VLOOKUP(A1195,home!$A$2:$E$405,3,FALSE)</f>
        <v>1.5</v>
      </c>
      <c r="F1195">
        <f>VLOOKUP(B1195,home!$B$2:$E$405,3,FALSE)</f>
        <v>0.55000000000000004</v>
      </c>
      <c r="G1195">
        <f>VLOOKUP(C1195,away!$B$2:$E$405,4,FALSE)</f>
        <v>0.75</v>
      </c>
      <c r="H1195">
        <f>VLOOKUP(A1195,away!$A$2:$E$405,3,FALSE)</f>
        <v>1.1974637681159399</v>
      </c>
      <c r="I1195">
        <f>VLOOKUP(C1195,away!$B$2:$E$405,3,FALSE)</f>
        <v>0.64</v>
      </c>
      <c r="J1195">
        <f>VLOOKUP(B1195,home!$B$2:$E$405,4,FALSE)</f>
        <v>1.1499999999999999</v>
      </c>
      <c r="K1195" s="3">
        <f t="shared" si="1402"/>
        <v>0.61875000000000002</v>
      </c>
      <c r="L1195" s="3">
        <f t="shared" si="1403"/>
        <v>0.88133333333333175</v>
      </c>
      <c r="M1195" s="5">
        <f t="shared" si="1404"/>
        <v>0.22311156674315377</v>
      </c>
      <c r="N1195" s="5">
        <f t="shared" si="1405"/>
        <v>0.13805028192232643</v>
      </c>
      <c r="O1195" s="5">
        <f t="shared" si="1406"/>
        <v>0.19663566082296582</v>
      </c>
      <c r="P1195" s="5">
        <f t="shared" si="1407"/>
        <v>0.12166831513421013</v>
      </c>
      <c r="Q1195" s="5">
        <f t="shared" si="1408"/>
        <v>4.2709305969719731E-2</v>
      </c>
      <c r="R1195" s="5">
        <f t="shared" si="1409"/>
        <v>8.665078120265346E-2</v>
      </c>
      <c r="S1195" s="5">
        <f t="shared" si="1410"/>
        <v>1.6587193487640754E-2</v>
      </c>
      <c r="T1195" s="5">
        <f t="shared" si="1411"/>
        <v>3.7641134994646254E-2</v>
      </c>
      <c r="U1195" s="5">
        <f t="shared" si="1412"/>
        <v>5.3615170869141839E-2</v>
      </c>
      <c r="V1195" s="5">
        <f t="shared" si="1413"/>
        <v>1.005045698738631E-3</v>
      </c>
      <c r="W1195" s="5">
        <f t="shared" si="1414"/>
        <v>8.8087943562546959E-3</v>
      </c>
      <c r="X1195" s="5">
        <f t="shared" si="1415"/>
        <v>7.7634840926457914E-3</v>
      </c>
      <c r="Y1195" s="5">
        <f t="shared" si="1416"/>
        <v>3.4211086568259061E-3</v>
      </c>
      <c r="Z1195" s="5">
        <f t="shared" si="1417"/>
        <v>2.5456073944423924E-2</v>
      </c>
      <c r="AA1195" s="5">
        <f t="shared" si="1418"/>
        <v>1.5750945753112307E-2</v>
      </c>
      <c r="AB1195" s="5">
        <f t="shared" si="1419"/>
        <v>4.8729488423691191E-3</v>
      </c>
      <c r="AC1195" s="5">
        <f t="shared" si="1420"/>
        <v>3.4254784104040168E-5</v>
      </c>
      <c r="AD1195" s="5">
        <f t="shared" si="1421"/>
        <v>1.3626103769831478E-3</v>
      </c>
      <c r="AE1195" s="5">
        <f t="shared" si="1422"/>
        <v>1.2009139455811454E-3</v>
      </c>
      <c r="AF1195" s="5">
        <f t="shared" si="1423"/>
        <v>5.2920274535275715E-4</v>
      </c>
      <c r="AG1195" s="5">
        <f t="shared" si="1424"/>
        <v>1.5546800652363192E-4</v>
      </c>
      <c r="AH1195" s="5">
        <f t="shared" si="1425"/>
        <v>5.6088216257547266E-3</v>
      </c>
      <c r="AI1195" s="5">
        <f t="shared" si="1426"/>
        <v>3.4704583809357383E-3</v>
      </c>
      <c r="AJ1195" s="5">
        <f t="shared" si="1427"/>
        <v>1.0736730616019939E-3</v>
      </c>
      <c r="AK1195" s="5">
        <f t="shared" si="1428"/>
        <v>2.2144506895541125E-4</v>
      </c>
      <c r="AL1195" s="5">
        <f t="shared" si="1429"/>
        <v>7.4719960566142735E-7</v>
      </c>
      <c r="AM1195" s="5">
        <f t="shared" si="1430"/>
        <v>1.6862303415166461E-4</v>
      </c>
      <c r="AN1195" s="5">
        <f t="shared" si="1431"/>
        <v>1.486131007656668E-4</v>
      </c>
      <c r="AO1195" s="5">
        <f t="shared" si="1432"/>
        <v>6.5488839737403725E-5</v>
      </c>
      <c r="AP1195" s="5">
        <f t="shared" si="1433"/>
        <v>1.923916580729946E-5</v>
      </c>
      <c r="AQ1195" s="5">
        <f t="shared" si="1434"/>
        <v>4.2390295328749727E-6</v>
      </c>
      <c r="AR1195" s="5">
        <f t="shared" si="1435"/>
        <v>9.8864829189969838E-4</v>
      </c>
      <c r="AS1195" s="5">
        <f t="shared" si="1436"/>
        <v>6.1172613061293859E-4</v>
      </c>
      <c r="AT1195" s="5">
        <f t="shared" si="1437"/>
        <v>1.8925277165837784E-4</v>
      </c>
      <c r="AU1195" s="5">
        <f t="shared" si="1438"/>
        <v>3.9033384154540437E-5</v>
      </c>
      <c r="AV1195" s="5">
        <f t="shared" si="1439"/>
        <v>6.0379766114054717E-6</v>
      </c>
      <c r="AW1195" s="5">
        <f t="shared" si="1440"/>
        <v>1.1318517359925467E-8</v>
      </c>
      <c r="AX1195" s="5">
        <f t="shared" si="1441"/>
        <v>1.7389250396890406E-5</v>
      </c>
      <c r="AY1195" s="5">
        <f t="shared" si="1442"/>
        <v>1.5325726016459384E-5</v>
      </c>
      <c r="AZ1195" s="5">
        <f t="shared" si="1443"/>
        <v>6.753536597919757E-6</v>
      </c>
      <c r="BA1195" s="5">
        <f t="shared" si="1444"/>
        <v>1.9840389738777559E-6</v>
      </c>
      <c r="BB1195" s="5">
        <f t="shared" si="1445"/>
        <v>4.3714992057773136E-7</v>
      </c>
      <c r="BC1195" s="5">
        <f t="shared" si="1446"/>
        <v>7.7054959333834671E-8</v>
      </c>
      <c r="BD1195" s="5">
        <f t="shared" si="1447"/>
        <v>1.4522144909904426E-4</v>
      </c>
      <c r="BE1195" s="5">
        <f t="shared" si="1448"/>
        <v>8.9855771630033659E-5</v>
      </c>
      <c r="BF1195" s="5">
        <f t="shared" si="1449"/>
        <v>2.7799129348041659E-5</v>
      </c>
      <c r="BG1195" s="5">
        <f t="shared" si="1450"/>
        <v>5.7335704280335928E-6</v>
      </c>
      <c r="BH1195" s="5">
        <f t="shared" si="1451"/>
        <v>8.8691167558644615E-7</v>
      </c>
      <c r="BI1195" s="5">
        <f t="shared" si="1452"/>
        <v>1.0975531985382275E-7</v>
      </c>
      <c r="BJ1195" s="8">
        <f t="shared" si="1453"/>
        <v>0.24209047499371944</v>
      </c>
      <c r="BK1195" s="8">
        <f t="shared" si="1454"/>
        <v>0.36242244877346946</v>
      </c>
      <c r="BL1195" s="8">
        <f t="shared" si="1455"/>
        <v>0.37000421076992795</v>
      </c>
      <c r="BM1195" s="8">
        <f t="shared" si="1456"/>
        <v>0.1911319822790124</v>
      </c>
      <c r="BN1195" s="8">
        <f t="shared" si="1457"/>
        <v>0.80882591179502938</v>
      </c>
    </row>
    <row r="1196" spans="1:66" x14ac:dyDescent="0.25">
      <c r="A1196" t="s">
        <v>91</v>
      </c>
      <c r="B1196" t="s">
        <v>98</v>
      </c>
      <c r="C1196" t="s">
        <v>100</v>
      </c>
      <c r="D1196" s="7" t="s">
        <v>562</v>
      </c>
      <c r="E1196">
        <f>VLOOKUP(A1196,home!$A$2:$E$405,3,FALSE)</f>
        <v>1.5</v>
      </c>
      <c r="F1196">
        <f>VLOOKUP(B1196,home!$B$2:$E$405,3,FALSE)</f>
        <v>0.99</v>
      </c>
      <c r="G1196">
        <f>VLOOKUP(C1196,away!$B$2:$E$405,4,FALSE)</f>
        <v>1.3</v>
      </c>
      <c r="H1196">
        <f>VLOOKUP(A1196,away!$A$2:$E$405,3,FALSE)</f>
        <v>1.1974637681159399</v>
      </c>
      <c r="I1196">
        <f>VLOOKUP(C1196,away!$B$2:$E$405,3,FALSE)</f>
        <v>0.84</v>
      </c>
      <c r="J1196">
        <f>VLOOKUP(B1196,home!$B$2:$E$405,4,FALSE)</f>
        <v>0.94</v>
      </c>
      <c r="K1196" s="3">
        <f t="shared" si="1402"/>
        <v>1.9304999999999999</v>
      </c>
      <c r="L1196" s="3">
        <f t="shared" si="1403"/>
        <v>0.94551739130434609</v>
      </c>
      <c r="M1196" s="5">
        <f t="shared" si="1404"/>
        <v>5.6358771401873849E-2</v>
      </c>
      <c r="N1196" s="5">
        <f t="shared" si="1405"/>
        <v>0.10880060819131745</v>
      </c>
      <c r="O1196" s="5">
        <f t="shared" si="1406"/>
        <v>5.3288198513017748E-2</v>
      </c>
      <c r="P1196" s="5">
        <f t="shared" si="1407"/>
        <v>0.10287286722938076</v>
      </c>
      <c r="Q1196" s="5">
        <f t="shared" si="1408"/>
        <v>0.1050197870566692</v>
      </c>
      <c r="R1196" s="5">
        <f t="shared" si="1409"/>
        <v>2.5192459222668336E-2</v>
      </c>
      <c r="S1196" s="5">
        <f t="shared" si="1410"/>
        <v>4.6944009551465923E-2</v>
      </c>
      <c r="T1196" s="5">
        <f t="shared" si="1411"/>
        <v>9.9298035093159792E-2</v>
      </c>
      <c r="U1196" s="5">
        <f t="shared" si="1412"/>
        <v>4.8634042529361217E-2</v>
      </c>
      <c r="V1196" s="5">
        <f t="shared" si="1413"/>
        <v>9.5208779626964647E-3</v>
      </c>
      <c r="W1196" s="5">
        <f t="shared" si="1414"/>
        <v>6.7580232970966617E-2</v>
      </c>
      <c r="X1196" s="5">
        <f t="shared" si="1415"/>
        <v>6.3898285582448311E-2</v>
      </c>
      <c r="Y1196" s="5">
        <f t="shared" si="1416"/>
        <v>3.0208470146368314E-2</v>
      </c>
      <c r="Z1196" s="5">
        <f t="shared" si="1417"/>
        <v>7.9399694415861616E-3</v>
      </c>
      <c r="AA1196" s="5">
        <f t="shared" si="1418"/>
        <v>1.5328111006982083E-2</v>
      </c>
      <c r="AB1196" s="5">
        <f t="shared" si="1419"/>
        <v>1.4795459149489459E-2</v>
      </c>
      <c r="AC1196" s="5">
        <f t="shared" si="1420"/>
        <v>1.0861663479802247E-3</v>
      </c>
      <c r="AD1196" s="5">
        <f t="shared" si="1421"/>
        <v>3.2615909937612764E-2</v>
      </c>
      <c r="AE1196" s="5">
        <f t="shared" si="1422"/>
        <v>3.0838910079229124E-2</v>
      </c>
      <c r="AF1196" s="5">
        <f t="shared" si="1423"/>
        <v>1.457936290439101E-2</v>
      </c>
      <c r="AG1196" s="5">
        <f t="shared" si="1424"/>
        <v>4.595013726746382E-3</v>
      </c>
      <c r="AH1196" s="5">
        <f t="shared" si="1425"/>
        <v>1.8768447983611926E-3</v>
      </c>
      <c r="AI1196" s="5">
        <f t="shared" si="1426"/>
        <v>3.6232488832362818E-3</v>
      </c>
      <c r="AJ1196" s="5">
        <f t="shared" si="1427"/>
        <v>3.4973409845438217E-3</v>
      </c>
      <c r="AK1196" s="5">
        <f t="shared" si="1428"/>
        <v>2.2505389235539489E-3</v>
      </c>
      <c r="AL1196" s="5">
        <f t="shared" si="1429"/>
        <v>7.9304103851402235E-5</v>
      </c>
      <c r="AM1196" s="5">
        <f t="shared" si="1430"/>
        <v>1.2593002826912286E-2</v>
      </c>
      <c r="AN1196" s="5">
        <f t="shared" si="1431"/>
        <v>1.1906903181590361E-2</v>
      </c>
      <c r="AO1196" s="5">
        <f t="shared" si="1432"/>
        <v>5.6290920173853671E-3</v>
      </c>
      <c r="AP1196" s="5">
        <f t="shared" si="1433"/>
        <v>1.7741347998967774E-3</v>
      </c>
      <c r="AQ1196" s="5">
        <f t="shared" si="1434"/>
        <v>4.1936882695516465E-4</v>
      </c>
      <c r="AR1196" s="5">
        <f t="shared" si="1435"/>
        <v>3.5491787952592139E-4</v>
      </c>
      <c r="AS1196" s="5">
        <f t="shared" si="1436"/>
        <v>6.851689664247911E-4</v>
      </c>
      <c r="AT1196" s="5">
        <f t="shared" si="1437"/>
        <v>6.6135934484152982E-4</v>
      </c>
      <c r="AU1196" s="5">
        <f t="shared" si="1438"/>
        <v>4.2558473840552434E-4</v>
      </c>
      <c r="AV1196" s="5">
        <f t="shared" si="1439"/>
        <v>2.0539783437296621E-4</v>
      </c>
      <c r="AW1196" s="5">
        <f t="shared" si="1440"/>
        <v>4.0209853287160718E-6</v>
      </c>
      <c r="AX1196" s="5">
        <f t="shared" si="1441"/>
        <v>4.0517986595590251E-3</v>
      </c>
      <c r="AY1196" s="5">
        <f t="shared" si="1442"/>
        <v>3.8310460986766964E-3</v>
      </c>
      <c r="AZ1196" s="5">
        <f t="shared" si="1443"/>
        <v>1.8111603565937409E-3</v>
      </c>
      <c r="BA1196" s="5">
        <f t="shared" si="1444"/>
        <v>5.7082787186678785E-4</v>
      </c>
      <c r="BB1196" s="5">
        <f t="shared" si="1445"/>
        <v>1.3493192007282413E-4</v>
      </c>
      <c r="BC1196" s="5">
        <f t="shared" si="1446"/>
        <v>2.5516095414188653E-5</v>
      </c>
      <c r="BD1196" s="5">
        <f t="shared" si="1447"/>
        <v>5.5930171262769864E-5</v>
      </c>
      <c r="BE1196" s="5">
        <f t="shared" si="1448"/>
        <v>1.0797319562277722E-4</v>
      </c>
      <c r="BF1196" s="5">
        <f t="shared" si="1449"/>
        <v>1.0422112707488573E-4</v>
      </c>
      <c r="BG1196" s="5">
        <f t="shared" si="1450"/>
        <v>6.7066295272688947E-5</v>
      </c>
      <c r="BH1196" s="5">
        <f t="shared" si="1451"/>
        <v>3.236787075598151E-5</v>
      </c>
      <c r="BI1196" s="5">
        <f t="shared" si="1452"/>
        <v>1.2497234898884458E-5</v>
      </c>
      <c r="BJ1196" s="8">
        <f t="shared" si="1453"/>
        <v>0.60018239834383236</v>
      </c>
      <c r="BK1196" s="8">
        <f t="shared" si="1454"/>
        <v>0.22069304269592532</v>
      </c>
      <c r="BL1196" s="8">
        <f t="shared" si="1455"/>
        <v>0.17119872866967281</v>
      </c>
      <c r="BM1196" s="8">
        <f t="shared" si="1456"/>
        <v>0.5446544224227412</v>
      </c>
      <c r="BN1196" s="8">
        <f t="shared" si="1457"/>
        <v>0.45153269161492732</v>
      </c>
    </row>
    <row r="1197" spans="1:66" x14ac:dyDescent="0.25">
      <c r="A1197" t="s">
        <v>91</v>
      </c>
      <c r="B1197" t="s">
        <v>97</v>
      </c>
      <c r="C1197" t="s">
        <v>127</v>
      </c>
      <c r="D1197" s="7" t="s">
        <v>562</v>
      </c>
      <c r="E1197">
        <f>VLOOKUP(A1197,home!$A$2:$E$405,3,FALSE)</f>
        <v>1.5</v>
      </c>
      <c r="F1197">
        <f>VLOOKUP(B1197,home!$B$2:$E$405,3,FALSE)</f>
        <v>0.93</v>
      </c>
      <c r="G1197">
        <f>VLOOKUP(C1197,away!$B$2:$E$405,4,FALSE)</f>
        <v>0.71</v>
      </c>
      <c r="H1197">
        <f>VLOOKUP(A1197,away!$A$2:$E$405,3,FALSE)</f>
        <v>1.1974637681159399</v>
      </c>
      <c r="I1197">
        <f>VLOOKUP(C1197,away!$B$2:$E$405,3,FALSE)</f>
        <v>0.9</v>
      </c>
      <c r="J1197">
        <f>VLOOKUP(B1197,home!$B$2:$E$405,4,FALSE)</f>
        <v>1.02</v>
      </c>
      <c r="K1197" s="3">
        <f t="shared" si="1402"/>
        <v>0.99044999999999994</v>
      </c>
      <c r="L1197" s="3">
        <f t="shared" si="1403"/>
        <v>1.0992717391304327</v>
      </c>
      <c r="M1197" s="5">
        <f t="shared" si="1404"/>
        <v>0.12372155789635837</v>
      </c>
      <c r="N1197" s="5">
        <f t="shared" si="1405"/>
        <v>0.12254001701844813</v>
      </c>
      <c r="O1197" s="5">
        <f t="shared" si="1406"/>
        <v>0.1360036121166564</v>
      </c>
      <c r="P1197" s="5">
        <f t="shared" si="1407"/>
        <v>0.1347047776209423</v>
      </c>
      <c r="Q1197" s="5">
        <f t="shared" si="1408"/>
        <v>6.0684879927960969E-2</v>
      </c>
      <c r="R1197" s="5">
        <f t="shared" si="1409"/>
        <v>7.4752463609748826E-2</v>
      </c>
      <c r="S1197" s="5">
        <f t="shared" si="1410"/>
        <v>3.666575458318249E-2</v>
      </c>
      <c r="T1197" s="5">
        <f t="shared" si="1411"/>
        <v>6.6709173497331145E-2</v>
      </c>
      <c r="U1197" s="5">
        <f t="shared" si="1412"/>
        <v>7.4038577582275708E-2</v>
      </c>
      <c r="V1197" s="5">
        <f t="shared" si="1413"/>
        <v>4.4356343401806709E-3</v>
      </c>
      <c r="W1197" s="5">
        <f t="shared" si="1414"/>
        <v>2.0035113108216318E-2</v>
      </c>
      <c r="X1197" s="5">
        <f t="shared" si="1415"/>
        <v>2.202403363014388E-2</v>
      </c>
      <c r="Y1197" s="5">
        <f t="shared" si="1416"/>
        <v>1.2105198875637699E-2</v>
      </c>
      <c r="Z1197" s="5">
        <f t="shared" si="1417"/>
        <v>2.7391090225524328E-2</v>
      </c>
      <c r="AA1197" s="5">
        <f t="shared" si="1418"/>
        <v>2.7129505313870567E-2</v>
      </c>
      <c r="AB1197" s="5">
        <f t="shared" si="1419"/>
        <v>1.3435209269061551E-2</v>
      </c>
      <c r="AC1197" s="5">
        <f t="shared" si="1420"/>
        <v>3.0183762411801113E-4</v>
      </c>
      <c r="AD1197" s="5">
        <f t="shared" si="1421"/>
        <v>4.9609444445082116E-3</v>
      </c>
      <c r="AE1197" s="5">
        <f t="shared" si="1422"/>
        <v>5.4534260272440004E-3</v>
      </c>
      <c r="AF1197" s="5">
        <f t="shared" si="1423"/>
        <v>2.9973985565938392E-3</v>
      </c>
      <c r="AG1197" s="5">
        <f t="shared" si="1424"/>
        <v>1.0983185080579861E-3</v>
      </c>
      <c r="AH1197" s="5">
        <f t="shared" si="1425"/>
        <v>7.5275628472226807E-3</v>
      </c>
      <c r="AI1197" s="5">
        <f t="shared" si="1426"/>
        <v>7.4556746220317029E-3</v>
      </c>
      <c r="AJ1197" s="5">
        <f t="shared" si="1427"/>
        <v>3.6922364646956498E-3</v>
      </c>
      <c r="AK1197" s="5">
        <f t="shared" si="1428"/>
        <v>1.2189918688192689E-3</v>
      </c>
      <c r="AL1197" s="5">
        <f t="shared" si="1429"/>
        <v>1.3145314600228469E-5</v>
      </c>
      <c r="AM1197" s="5">
        <f t="shared" si="1430"/>
        <v>9.8271348501263191E-4</v>
      </c>
      <c r="AN1197" s="5">
        <f t="shared" si="1431"/>
        <v>1.0802691617367644E-3</v>
      </c>
      <c r="AO1197" s="5">
        <f t="shared" si="1432"/>
        <v>5.9375468007567378E-4</v>
      </c>
      <c r="AP1197" s="5">
        <f t="shared" si="1433"/>
        <v>2.1756591326120654E-4</v>
      </c>
      <c r="AQ1197" s="5">
        <f t="shared" si="1434"/>
        <v>5.9791014961536842E-5</v>
      </c>
      <c r="AR1197" s="5">
        <f t="shared" si="1435"/>
        <v>1.6549674204960219E-3</v>
      </c>
      <c r="AS1197" s="5">
        <f t="shared" si="1436"/>
        <v>1.6391624816302847E-3</v>
      </c>
      <c r="AT1197" s="5">
        <f t="shared" si="1437"/>
        <v>8.1175423996535773E-4</v>
      </c>
      <c r="AU1197" s="5">
        <f t="shared" si="1438"/>
        <v>2.6800066232456288E-4</v>
      </c>
      <c r="AV1197" s="5">
        <f t="shared" si="1439"/>
        <v>6.6360313999840799E-5</v>
      </c>
      <c r="AW1197" s="5">
        <f t="shared" si="1440"/>
        <v>3.9756313156579482E-7</v>
      </c>
      <c r="AX1197" s="5">
        <f t="shared" si="1441"/>
        <v>1.6222142853846013E-4</v>
      </c>
      <c r="AY1197" s="5">
        <f t="shared" si="1442"/>
        <v>1.7832543187369629E-4</v>
      </c>
      <c r="AZ1197" s="5">
        <f t="shared" si="1443"/>
        <v>9.8014053813491803E-5</v>
      </c>
      <c r="BA1197" s="5">
        <f t="shared" si="1444"/>
        <v>3.5914693131593654E-5</v>
      </c>
      <c r="BB1197" s="5">
        <f t="shared" si="1445"/>
        <v>9.8700017947756898E-6</v>
      </c>
      <c r="BC1197" s="5">
        <f t="shared" si="1446"/>
        <v>2.1699628076327135E-6</v>
      </c>
      <c r="BD1197" s="5">
        <f t="shared" si="1447"/>
        <v>3.0320981908881129E-4</v>
      </c>
      <c r="BE1197" s="5">
        <f t="shared" si="1448"/>
        <v>3.0031416531651312E-4</v>
      </c>
      <c r="BF1197" s="5">
        <f t="shared" si="1449"/>
        <v>1.487230825188702E-4</v>
      </c>
      <c r="BG1197" s="5">
        <f t="shared" si="1450"/>
        <v>4.9100925693604995E-5</v>
      </c>
      <c r="BH1197" s="5">
        <f t="shared" si="1451"/>
        <v>1.2158002963307764E-5</v>
      </c>
      <c r="BI1197" s="5">
        <f t="shared" si="1452"/>
        <v>2.4083788070016356E-6</v>
      </c>
      <c r="BJ1197" s="8">
        <f t="shared" si="1453"/>
        <v>0.32202911342114959</v>
      </c>
      <c r="BK1197" s="8">
        <f t="shared" si="1454"/>
        <v>0.30002103281125575</v>
      </c>
      <c r="BL1197" s="8">
        <f t="shared" si="1455"/>
        <v>0.35050999318718651</v>
      </c>
      <c r="BM1197" s="8">
        <f t="shared" si="1456"/>
        <v>0.34736599358625908</v>
      </c>
      <c r="BN1197" s="8">
        <f t="shared" si="1457"/>
        <v>0.65240730819011505</v>
      </c>
    </row>
    <row r="1198" spans="1:66" x14ac:dyDescent="0.25">
      <c r="A1198" t="s">
        <v>91</v>
      </c>
      <c r="B1198" t="s">
        <v>118</v>
      </c>
      <c r="C1198" t="s">
        <v>117</v>
      </c>
      <c r="D1198" s="7" t="s">
        <v>562</v>
      </c>
      <c r="E1198">
        <f>VLOOKUP(A1198,home!$A$2:$E$405,3,FALSE)</f>
        <v>1.5</v>
      </c>
      <c r="F1198">
        <f>VLOOKUP(B1198,home!$B$2:$E$405,3,FALSE)</f>
        <v>0.96</v>
      </c>
      <c r="G1198">
        <f>VLOOKUP(C1198,away!$B$2:$E$405,4,FALSE)</f>
        <v>0.9</v>
      </c>
      <c r="H1198">
        <f>VLOOKUP(A1198,away!$A$2:$E$405,3,FALSE)</f>
        <v>1.1974637681159399</v>
      </c>
      <c r="I1198">
        <f>VLOOKUP(C1198,away!$B$2:$E$405,3,FALSE)</f>
        <v>0.84</v>
      </c>
      <c r="J1198">
        <f>VLOOKUP(B1198,home!$B$2:$E$405,4,FALSE)</f>
        <v>1.0900000000000001</v>
      </c>
      <c r="K1198" s="3">
        <f t="shared" si="1402"/>
        <v>1.296</v>
      </c>
      <c r="L1198" s="3">
        <f t="shared" si="1403"/>
        <v>1.0963978260869547</v>
      </c>
      <c r="M1198" s="5">
        <f t="shared" si="1404"/>
        <v>9.141023503638665E-2</v>
      </c>
      <c r="N1198" s="5">
        <f t="shared" si="1405"/>
        <v>0.1184676646071571</v>
      </c>
      <c r="O1198" s="5">
        <f t="shared" si="1406"/>
        <v>0.1002219829759919</v>
      </c>
      <c r="P1198" s="5">
        <f t="shared" si="1407"/>
        <v>0.12988768993688551</v>
      </c>
      <c r="Q1198" s="5">
        <f t="shared" si="1408"/>
        <v>7.6767046665437808E-2</v>
      </c>
      <c r="R1198" s="5">
        <f t="shared" si="1409"/>
        <v>5.4941582130500648E-2</v>
      </c>
      <c r="S1198" s="5">
        <f t="shared" si="1410"/>
        <v>4.6140380205851497E-2</v>
      </c>
      <c r="T1198" s="5">
        <f t="shared" si="1411"/>
        <v>8.4167223079101822E-2</v>
      </c>
      <c r="U1198" s="5">
        <f t="shared" si="1412"/>
        <v>7.1204290441128831E-2</v>
      </c>
      <c r="V1198" s="5">
        <f t="shared" si="1413"/>
        <v>7.2847026075630447E-3</v>
      </c>
      <c r="W1198" s="5">
        <f t="shared" si="1414"/>
        <v>3.316336415946914E-2</v>
      </c>
      <c r="X1198" s="5">
        <f t="shared" si="1415"/>
        <v>3.6360240370171992E-2</v>
      </c>
      <c r="Y1198" s="5">
        <f t="shared" si="1416"/>
        <v>1.993264424892785E-2</v>
      </c>
      <c r="Z1198" s="5">
        <f t="shared" si="1417"/>
        <v>2.0079277069886263E-2</v>
      </c>
      <c r="AA1198" s="5">
        <f t="shared" si="1418"/>
        <v>2.6022743082572596E-2</v>
      </c>
      <c r="AB1198" s="5">
        <f t="shared" si="1419"/>
        <v>1.6862737517507043E-2</v>
      </c>
      <c r="AC1198" s="5">
        <f t="shared" si="1420"/>
        <v>6.4694150031238955E-4</v>
      </c>
      <c r="AD1198" s="5">
        <f t="shared" si="1421"/>
        <v>1.0744929987668003E-2</v>
      </c>
      <c r="AE1198" s="5">
        <f t="shared" si="1422"/>
        <v>1.1780717879935728E-2</v>
      </c>
      <c r="AF1198" s="5">
        <f t="shared" si="1423"/>
        <v>6.4581767366526247E-3</v>
      </c>
      <c r="AG1198" s="5">
        <f t="shared" si="1424"/>
        <v>2.3602436448504271E-3</v>
      </c>
      <c r="AH1198" s="5">
        <f t="shared" si="1425"/>
        <v>5.5037189322052326E-3</v>
      </c>
      <c r="AI1198" s="5">
        <f t="shared" si="1426"/>
        <v>7.1328197361379816E-3</v>
      </c>
      <c r="AJ1198" s="5">
        <f t="shared" si="1427"/>
        <v>4.6220671890174134E-3</v>
      </c>
      <c r="AK1198" s="5">
        <f t="shared" si="1428"/>
        <v>1.9967330256555225E-3</v>
      </c>
      <c r="AL1198" s="5">
        <f t="shared" si="1429"/>
        <v>3.6770384395765037E-5</v>
      </c>
      <c r="AM1198" s="5">
        <f t="shared" si="1430"/>
        <v>2.7850858528035457E-3</v>
      </c>
      <c r="AN1198" s="5">
        <f t="shared" si="1431"/>
        <v>3.0535620744793399E-3</v>
      </c>
      <c r="AO1198" s="5">
        <f t="shared" si="1432"/>
        <v>1.6739594101403596E-3</v>
      </c>
      <c r="AP1198" s="5">
        <f t="shared" si="1433"/>
        <v>6.1177515274523048E-4</v>
      </c>
      <c r="AQ1198" s="5">
        <f t="shared" si="1434"/>
        <v>1.676872368809713E-4</v>
      </c>
      <c r="AR1198" s="5">
        <f t="shared" si="1435"/>
        <v>1.2068530945326869E-3</v>
      </c>
      <c r="AS1198" s="5">
        <f t="shared" si="1436"/>
        <v>1.5640816105143621E-3</v>
      </c>
      <c r="AT1198" s="5">
        <f t="shared" si="1437"/>
        <v>1.0135248836133069E-3</v>
      </c>
      <c r="AU1198" s="5">
        <f t="shared" si="1438"/>
        <v>4.378427497209486E-4</v>
      </c>
      <c r="AV1198" s="5">
        <f t="shared" si="1439"/>
        <v>1.4186105090958738E-4</v>
      </c>
      <c r="AW1198" s="5">
        <f t="shared" si="1440"/>
        <v>1.451338902572343E-6</v>
      </c>
      <c r="AX1198" s="5">
        <f t="shared" si="1441"/>
        <v>6.0157854420556523E-4</v>
      </c>
      <c r="AY1198" s="5">
        <f t="shared" si="1442"/>
        <v>6.5956940808753668E-4</v>
      </c>
      <c r="AZ1198" s="5">
        <f t="shared" si="1443"/>
        <v>3.6157523259031733E-4</v>
      </c>
      <c r="BA1198" s="5">
        <f t="shared" si="1444"/>
        <v>1.3214343299296964E-4</v>
      </c>
      <c r="BB1198" s="5">
        <f t="shared" si="1445"/>
        <v>3.6220443166289766E-5</v>
      </c>
      <c r="BC1198" s="5">
        <f t="shared" si="1446"/>
        <v>7.9424030294852392E-6</v>
      </c>
      <c r="BD1198" s="5">
        <f t="shared" si="1447"/>
        <v>2.2053185154199194E-4</v>
      </c>
      <c r="BE1198" s="5">
        <f t="shared" si="1448"/>
        <v>2.8580927959842155E-4</v>
      </c>
      <c r="BF1198" s="5">
        <f t="shared" si="1449"/>
        <v>1.8520441317977719E-4</v>
      </c>
      <c r="BG1198" s="5">
        <f t="shared" si="1450"/>
        <v>8.0008306493663765E-5</v>
      </c>
      <c r="BH1198" s="5">
        <f t="shared" si="1451"/>
        <v>2.5922691303947064E-5</v>
      </c>
      <c r="BI1198" s="5">
        <f t="shared" si="1452"/>
        <v>6.7191615859830773E-6</v>
      </c>
      <c r="BJ1198" s="8">
        <f t="shared" si="1453"/>
        <v>0.4102933505704941</v>
      </c>
      <c r="BK1198" s="8">
        <f t="shared" si="1454"/>
        <v>0.27606628907948239</v>
      </c>
      <c r="BL1198" s="8">
        <f t="shared" si="1455"/>
        <v>0.29367703412371188</v>
      </c>
      <c r="BM1198" s="8">
        <f t="shared" si="1456"/>
        <v>0.42776163142203011</v>
      </c>
      <c r="BN1198" s="8">
        <f t="shared" si="1457"/>
        <v>0.57169620135235955</v>
      </c>
    </row>
    <row r="1199" spans="1:66" x14ac:dyDescent="0.25">
      <c r="A1199" t="s">
        <v>91</v>
      </c>
      <c r="B1199" t="s">
        <v>99</v>
      </c>
      <c r="C1199" t="s">
        <v>122</v>
      </c>
      <c r="D1199" s="7" t="s">
        <v>562</v>
      </c>
      <c r="E1199">
        <f>VLOOKUP(A1199,home!$A$2:$E$405,3,FALSE)</f>
        <v>1.5</v>
      </c>
      <c r="F1199">
        <f>VLOOKUP(B1199,home!$B$2:$E$405,3,FALSE)</f>
        <v>1.1000000000000001</v>
      </c>
      <c r="G1199">
        <f>VLOOKUP(C1199,away!$B$2:$E$405,4,FALSE)</f>
        <v>1.3</v>
      </c>
      <c r="H1199">
        <f>VLOOKUP(A1199,away!$A$2:$E$405,3,FALSE)</f>
        <v>1.1974637681159399</v>
      </c>
      <c r="I1199">
        <f>VLOOKUP(C1199,away!$B$2:$E$405,3,FALSE)</f>
        <v>0.81</v>
      </c>
      <c r="J1199">
        <f>VLOOKUP(B1199,home!$B$2:$E$405,4,FALSE)</f>
        <v>0.8</v>
      </c>
      <c r="K1199" s="3">
        <f t="shared" si="1402"/>
        <v>2.1450000000000005</v>
      </c>
      <c r="L1199" s="3">
        <f t="shared" si="1403"/>
        <v>0.7759565217391291</v>
      </c>
      <c r="M1199" s="5">
        <f t="shared" si="1404"/>
        <v>5.388212322099472E-2</v>
      </c>
      <c r="N1199" s="5">
        <f t="shared" si="1405"/>
        <v>0.11557715430903369</v>
      </c>
      <c r="O1199" s="5">
        <f t="shared" si="1406"/>
        <v>4.1810184918482221E-2</v>
      </c>
      <c r="P1199" s="5">
        <f t="shared" si="1407"/>
        <v>8.9682846650144393E-2</v>
      </c>
      <c r="Q1199" s="5">
        <f t="shared" si="1408"/>
        <v>0.12395649799643868</v>
      </c>
      <c r="R1199" s="5">
        <f t="shared" si="1409"/>
        <v>1.6221442831307626E-2</v>
      </c>
      <c r="S1199" s="5">
        <f t="shared" si="1410"/>
        <v>3.73176320014586E-2</v>
      </c>
      <c r="T1199" s="5">
        <f t="shared" si="1411"/>
        <v>9.6184853032279888E-2</v>
      </c>
      <c r="U1199" s="5">
        <f t="shared" si="1412"/>
        <v>3.4794994873154864E-2</v>
      </c>
      <c r="V1199" s="5">
        <f t="shared" si="1413"/>
        <v>6.9013849493619129E-3</v>
      </c>
      <c r="W1199" s="5">
        <f t="shared" si="1414"/>
        <v>8.8628896067453666E-2</v>
      </c>
      <c r="X1199" s="5">
        <f t="shared" si="1415"/>
        <v>6.877216991808012E-2</v>
      </c>
      <c r="Y1199" s="5">
        <f t="shared" si="1416"/>
        <v>2.6682106881042902E-2</v>
      </c>
      <c r="Z1199" s="5">
        <f t="shared" si="1417"/>
        <v>4.1957114523238663E-3</v>
      </c>
      <c r="AA1199" s="5">
        <f t="shared" si="1418"/>
        <v>8.9998010652346944E-3</v>
      </c>
      <c r="AB1199" s="5">
        <f t="shared" si="1419"/>
        <v>9.6522866424642133E-3</v>
      </c>
      <c r="AC1199" s="5">
        <f t="shared" si="1420"/>
        <v>7.1792810292189329E-4</v>
      </c>
      <c r="AD1199" s="5">
        <f t="shared" si="1421"/>
        <v>4.7527245516172045E-2</v>
      </c>
      <c r="AE1199" s="5">
        <f t="shared" si="1422"/>
        <v>3.6879076118570484E-2</v>
      </c>
      <c r="AF1199" s="5">
        <f t="shared" si="1423"/>
        <v>1.4308279814959262E-2</v>
      </c>
      <c r="AG1199" s="5">
        <f t="shared" si="1424"/>
        <v>3.7008676790953273E-3</v>
      </c>
      <c r="AH1199" s="5">
        <f t="shared" si="1425"/>
        <v>8.1392241619156419E-4</v>
      </c>
      <c r="AI1199" s="5">
        <f t="shared" si="1426"/>
        <v>1.7458635827309055E-3</v>
      </c>
      <c r="AJ1199" s="5">
        <f t="shared" si="1427"/>
        <v>1.8724386924788966E-3</v>
      </c>
      <c r="AK1199" s="5">
        <f t="shared" si="1428"/>
        <v>1.3387936651224112E-3</v>
      </c>
      <c r="AL1199" s="5">
        <f t="shared" si="1429"/>
        <v>4.7797549251055346E-5</v>
      </c>
      <c r="AM1199" s="5">
        <f t="shared" si="1430"/>
        <v>2.0389188326437793E-2</v>
      </c>
      <c r="AN1199" s="5">
        <f t="shared" si="1431"/>
        <v>1.5821123654866726E-2</v>
      </c>
      <c r="AO1199" s="5">
        <f t="shared" si="1432"/>
        <v>6.1382520406175192E-3</v>
      </c>
      <c r="AP1199" s="5">
        <f t="shared" si="1433"/>
        <v>1.5876722343318942E-3</v>
      </c>
      <c r="AQ1199" s="5">
        <f t="shared" si="1434"/>
        <v>3.0799115615349202E-4</v>
      </c>
      <c r="AR1199" s="5">
        <f t="shared" si="1435"/>
        <v>1.2631368140670284E-4</v>
      </c>
      <c r="AS1199" s="5">
        <f t="shared" si="1436"/>
        <v>2.7094284661737764E-4</v>
      </c>
      <c r="AT1199" s="5">
        <f t="shared" si="1437"/>
        <v>2.9058620299713761E-4</v>
      </c>
      <c r="AU1199" s="5">
        <f t="shared" si="1438"/>
        <v>2.077691351429534E-4</v>
      </c>
      <c r="AV1199" s="5">
        <f t="shared" si="1439"/>
        <v>1.114161987204088E-4</v>
      </c>
      <c r="AW1199" s="5">
        <f t="shared" si="1440"/>
        <v>2.2098755288433428E-6</v>
      </c>
      <c r="AX1199" s="5">
        <f t="shared" si="1441"/>
        <v>7.2891348267015207E-3</v>
      </c>
      <c r="AY1199" s="5">
        <f t="shared" si="1442"/>
        <v>5.6560517066148617E-3</v>
      </c>
      <c r="AZ1199" s="5">
        <f t="shared" si="1443"/>
        <v>2.194425104520766E-3</v>
      </c>
      <c r="BA1199" s="5">
        <f t="shared" si="1444"/>
        <v>5.6759282377365303E-4</v>
      </c>
      <c r="BB1199" s="5">
        <f t="shared" si="1445"/>
        <v>1.1010683832487354E-4</v>
      </c>
      <c r="BC1199" s="5">
        <f t="shared" si="1446"/>
        <v>1.708762385725231E-5</v>
      </c>
      <c r="BD1199" s="5">
        <f t="shared" si="1447"/>
        <v>1.6335654145401599E-5</v>
      </c>
      <c r="BE1199" s="5">
        <f t="shared" si="1448"/>
        <v>3.5039978141886431E-5</v>
      </c>
      <c r="BF1199" s="5">
        <f t="shared" si="1449"/>
        <v>3.7580376557173215E-5</v>
      </c>
      <c r="BG1199" s="5">
        <f t="shared" si="1450"/>
        <v>2.686996923837885E-5</v>
      </c>
      <c r="BH1199" s="5">
        <f t="shared" si="1451"/>
        <v>1.4409021004080664E-5</v>
      </c>
      <c r="BI1199" s="5">
        <f t="shared" si="1452"/>
        <v>6.1814700107506002E-6</v>
      </c>
      <c r="BJ1199" s="8">
        <f t="shared" si="1453"/>
        <v>0.68229577366932637</v>
      </c>
      <c r="BK1199" s="8">
        <f t="shared" si="1454"/>
        <v>0.19420576418074745</v>
      </c>
      <c r="BL1199" s="8">
        <f t="shared" si="1455"/>
        <v>0.11839317322114963</v>
      </c>
      <c r="BM1199" s="8">
        <f t="shared" si="1456"/>
        <v>0.55230633076606006</v>
      </c>
      <c r="BN1199" s="8">
        <f t="shared" si="1457"/>
        <v>0.44113024992640132</v>
      </c>
    </row>
    <row r="1200" spans="1:66" x14ac:dyDescent="0.25">
      <c r="A1200" t="s">
        <v>91</v>
      </c>
      <c r="B1200" t="s">
        <v>351</v>
      </c>
      <c r="C1200" t="s">
        <v>94</v>
      </c>
      <c r="D1200" s="7" t="s">
        <v>562</v>
      </c>
      <c r="E1200">
        <f>VLOOKUP(A1200,home!$A$2:$E$405,3,FALSE)</f>
        <v>1.5</v>
      </c>
      <c r="F1200">
        <f>VLOOKUP(B1200,home!$B$2:$E$405,3,FALSE)</f>
        <v>0.72</v>
      </c>
      <c r="G1200">
        <f>VLOOKUP(C1200,away!$B$2:$E$405,4,FALSE)</f>
        <v>1.36</v>
      </c>
      <c r="H1200">
        <f>VLOOKUP(A1200,away!$A$2:$E$405,3,FALSE)</f>
        <v>1.1974637681159399</v>
      </c>
      <c r="I1200">
        <f>VLOOKUP(C1200,away!$B$2:$E$405,3,FALSE)</f>
        <v>0.57999999999999996</v>
      </c>
      <c r="J1200">
        <f>VLOOKUP(B1200,home!$B$2:$E$405,4,FALSE)</f>
        <v>1.05</v>
      </c>
      <c r="K1200" s="3">
        <f t="shared" si="1402"/>
        <v>1.4688000000000001</v>
      </c>
      <c r="L1200" s="3">
        <f t="shared" si="1403"/>
        <v>0.72925543478260735</v>
      </c>
      <c r="M1200" s="5">
        <f t="shared" si="1404"/>
        <v>0.11101883195778738</v>
      </c>
      <c r="N1200" s="5">
        <f t="shared" si="1405"/>
        <v>0.16306446037959813</v>
      </c>
      <c r="O1200" s="5">
        <f t="shared" si="1406"/>
        <v>8.0961086568433455E-2</v>
      </c>
      <c r="P1200" s="5">
        <f t="shared" si="1407"/>
        <v>0.11891564395171508</v>
      </c>
      <c r="Q1200" s="5">
        <f t="shared" si="1408"/>
        <v>0.11975453970277687</v>
      </c>
      <c r="R1200" s="5">
        <f t="shared" si="1409"/>
        <v>2.9520656192967624E-2</v>
      </c>
      <c r="S1200" s="5">
        <f t="shared" si="1410"/>
        <v>3.184353980103994E-2</v>
      </c>
      <c r="T1200" s="5">
        <f t="shared" si="1411"/>
        <v>8.7331648918139562E-2</v>
      </c>
      <c r="U1200" s="5">
        <f t="shared" si="1412"/>
        <v>4.3359939816230847E-2</v>
      </c>
      <c r="V1200" s="5">
        <f t="shared" si="1413"/>
        <v>3.789842552300342E-3</v>
      </c>
      <c r="W1200" s="5">
        <f t="shared" si="1414"/>
        <v>5.8631822638479554E-2</v>
      </c>
      <c r="X1200" s="5">
        <f t="shared" si="1415"/>
        <v>4.2757575310321129E-2</v>
      </c>
      <c r="Y1200" s="5">
        <f t="shared" si="1416"/>
        <v>1.5590597086589154E-2</v>
      </c>
      <c r="Z1200" s="5">
        <f t="shared" si="1417"/>
        <v>7.176032989023493E-3</v>
      </c>
      <c r="AA1200" s="5">
        <f t="shared" si="1418"/>
        <v>1.0540157254277708E-2</v>
      </c>
      <c r="AB1200" s="5">
        <f t="shared" si="1419"/>
        <v>7.7406914875415497E-3</v>
      </c>
      <c r="AC1200" s="5">
        <f t="shared" si="1420"/>
        <v>2.5371346894201085E-4</v>
      </c>
      <c r="AD1200" s="5">
        <f t="shared" si="1421"/>
        <v>2.1529605272849698E-2</v>
      </c>
      <c r="AE1200" s="5">
        <f t="shared" si="1422"/>
        <v>1.570058165394992E-2</v>
      </c>
      <c r="AF1200" s="5">
        <f t="shared" si="1423"/>
        <v>5.7248672501955386E-3</v>
      </c>
      <c r="AG1200" s="5">
        <f t="shared" si="1424"/>
        <v>1.391630185204686E-3</v>
      </c>
      <c r="AH1200" s="5">
        <f t="shared" si="1425"/>
        <v>1.3082902643561647E-3</v>
      </c>
      <c r="AI1200" s="5">
        <f t="shared" si="1426"/>
        <v>1.921616740286335E-3</v>
      </c>
      <c r="AJ1200" s="5">
        <f t="shared" si="1427"/>
        <v>1.4112353340662847E-3</v>
      </c>
      <c r="AK1200" s="5">
        <f t="shared" si="1428"/>
        <v>6.9094081955885288E-4</v>
      </c>
      <c r="AL1200" s="5">
        <f t="shared" si="1429"/>
        <v>1.0870408202433394E-5</v>
      </c>
      <c r="AM1200" s="5">
        <f t="shared" si="1430"/>
        <v>6.3245368449523229E-3</v>
      </c>
      <c r="AN1200" s="5">
        <f t="shared" si="1431"/>
        <v>4.6122028666643255E-3</v>
      </c>
      <c r="AO1200" s="5">
        <f t="shared" si="1432"/>
        <v>1.6817370034174401E-3</v>
      </c>
      <c r="AP1200" s="5">
        <f t="shared" si="1433"/>
        <v>4.0880528320572828E-4</v>
      </c>
      <c r="AQ1200" s="5">
        <f t="shared" si="1434"/>
        <v>7.4530868636405053E-5</v>
      </c>
      <c r="AR1200" s="5">
        <f t="shared" si="1435"/>
        <v>1.908155571109815E-4</v>
      </c>
      <c r="AS1200" s="5">
        <f t="shared" si="1436"/>
        <v>2.8026989028460963E-4</v>
      </c>
      <c r="AT1200" s="5">
        <f t="shared" si="1437"/>
        <v>2.0583020742501735E-4</v>
      </c>
      <c r="AU1200" s="5">
        <f t="shared" si="1438"/>
        <v>1.0077446955528849E-4</v>
      </c>
      <c r="AV1200" s="5">
        <f t="shared" si="1439"/>
        <v>3.7004385220701942E-5</v>
      </c>
      <c r="AW1200" s="5">
        <f t="shared" si="1440"/>
        <v>3.2343401380514339E-7</v>
      </c>
      <c r="AX1200" s="5">
        <f t="shared" si="1441"/>
        <v>1.5482466196443286E-3</v>
      </c>
      <c r="AY1200" s="5">
        <f t="shared" si="1442"/>
        <v>1.1290672617594269E-3</v>
      </c>
      <c r="AZ1200" s="5">
        <f t="shared" si="1443"/>
        <v>4.1168921843658937E-4</v>
      </c>
      <c r="BA1200" s="5">
        <f t="shared" si="1444"/>
        <v>1.0007553332876228E-4</v>
      </c>
      <c r="BB1200" s="5">
        <f t="shared" si="1445"/>
        <v>1.8245156642191957E-5</v>
      </c>
      <c r="BC1200" s="5">
        <f t="shared" si="1446"/>
        <v>2.6610759279556948E-6</v>
      </c>
      <c r="BD1200" s="5">
        <f t="shared" si="1447"/>
        <v>2.3192213677375704E-5</v>
      </c>
      <c r="BE1200" s="5">
        <f t="shared" si="1448"/>
        <v>3.4064723449329439E-5</v>
      </c>
      <c r="BF1200" s="5">
        <f t="shared" si="1449"/>
        <v>2.501713290118754E-5</v>
      </c>
      <c r="BG1200" s="5">
        <f t="shared" si="1450"/>
        <v>1.2248388268421419E-5</v>
      </c>
      <c r="BH1200" s="5">
        <f t="shared" si="1451"/>
        <v>4.4976081721643459E-6</v>
      </c>
      <c r="BI1200" s="5">
        <f t="shared" si="1452"/>
        <v>1.3212173766549973E-6</v>
      </c>
      <c r="BJ1200" s="8">
        <f t="shared" si="1453"/>
        <v>0.54778912613071984</v>
      </c>
      <c r="BK1200" s="8">
        <f t="shared" si="1454"/>
        <v>0.26696150940174657</v>
      </c>
      <c r="BL1200" s="8">
        <f t="shared" si="1455"/>
        <v>0.17836965027116056</v>
      </c>
      <c r="BM1200" s="8">
        <f t="shared" si="1456"/>
        <v>0.37593235621162613</v>
      </c>
      <c r="BN1200" s="8">
        <f t="shared" si="1457"/>
        <v>0.62323521875327847</v>
      </c>
    </row>
    <row r="1201" spans="1:66" x14ac:dyDescent="0.25">
      <c r="A1201" t="s">
        <v>91</v>
      </c>
      <c r="B1201" t="s">
        <v>107</v>
      </c>
      <c r="C1201" t="s">
        <v>96</v>
      </c>
      <c r="D1201" s="7" t="s">
        <v>562</v>
      </c>
      <c r="E1201">
        <f>VLOOKUP(A1201,home!$A$2:$E$405,3,FALSE)</f>
        <v>1.5</v>
      </c>
      <c r="F1201">
        <f>VLOOKUP(B1201,home!$B$2:$E$405,3,FALSE)</f>
        <v>0.99</v>
      </c>
      <c r="G1201">
        <f>VLOOKUP(C1201,away!$B$2:$E$405,4,FALSE)</f>
        <v>0.93</v>
      </c>
      <c r="H1201">
        <f>VLOOKUP(A1201,away!$A$2:$E$405,3,FALSE)</f>
        <v>1.1974637681159399</v>
      </c>
      <c r="I1201">
        <f>VLOOKUP(C1201,away!$B$2:$E$405,3,FALSE)</f>
        <v>1.06</v>
      </c>
      <c r="J1201">
        <f>VLOOKUP(B1201,home!$B$2:$E$405,4,FALSE)</f>
        <v>0.76</v>
      </c>
      <c r="K1201" s="3">
        <f t="shared" si="1402"/>
        <v>1.3810499999999999</v>
      </c>
      <c r="L1201" s="3">
        <f t="shared" si="1403"/>
        <v>0.96467681159420116</v>
      </c>
      <c r="M1201" s="5">
        <f t="shared" si="1404"/>
        <v>9.5777564582472677E-2</v>
      </c>
      <c r="N1201" s="5">
        <f t="shared" si="1405"/>
        <v>0.13227360556662388</v>
      </c>
      <c r="O1201" s="5">
        <f t="shared" si="1406"/>
        <v>9.2394395623677433E-2</v>
      </c>
      <c r="P1201" s="5">
        <f t="shared" si="1407"/>
        <v>0.12760128007607971</v>
      </c>
      <c r="Q1201" s="5">
        <f t="shared" si="1408"/>
        <v>9.1338231483892945E-2</v>
      </c>
      <c r="R1201" s="5">
        <f t="shared" si="1409"/>
        <v>4.456536548971117E-2</v>
      </c>
      <c r="S1201" s="5">
        <f t="shared" si="1410"/>
        <v>4.249974080055529E-2</v>
      </c>
      <c r="T1201" s="5">
        <f t="shared" si="1411"/>
        <v>8.8111873924534928E-2</v>
      </c>
      <c r="U1201" s="5">
        <f t="shared" si="1412"/>
        <v>6.1546998009565611E-2</v>
      </c>
      <c r="V1201" s="5">
        <f t="shared" si="1413"/>
        <v>6.291222042208203E-3</v>
      </c>
      <c r="W1201" s="5">
        <f t="shared" si="1414"/>
        <v>4.2047554863610101E-2</v>
      </c>
      <c r="X1201" s="5">
        <f t="shared" si="1415"/>
        <v>4.0562301161159643E-2</v>
      </c>
      <c r="Y1201" s="5">
        <f t="shared" si="1416"/>
        <v>1.9564755677535618E-2</v>
      </c>
      <c r="Z1201" s="5">
        <f t="shared" si="1417"/>
        <v>1.433039156271494E-2</v>
      </c>
      <c r="AA1201" s="5">
        <f t="shared" si="1418"/>
        <v>1.9790987267687469E-2</v>
      </c>
      <c r="AB1201" s="5">
        <f t="shared" si="1419"/>
        <v>1.3666171483019888E-2</v>
      </c>
      <c r="AC1201" s="5">
        <f t="shared" si="1420"/>
        <v>5.2384918464997278E-4</v>
      </c>
      <c r="AD1201" s="5">
        <f t="shared" si="1421"/>
        <v>1.4517443911097178E-2</v>
      </c>
      <c r="AE1201" s="5">
        <f t="shared" si="1422"/>
        <v>1.4004641504654875E-2</v>
      </c>
      <c r="AF1201" s="5">
        <f t="shared" si="1423"/>
        <v>6.7549764571151394E-3</v>
      </c>
      <c r="AG1201" s="5">
        <f t="shared" si="1424"/>
        <v>2.1721230503479088E-3</v>
      </c>
      <c r="AH1201" s="5">
        <f t="shared" si="1425"/>
        <v>3.4560491104040727E-3</v>
      </c>
      <c r="AI1201" s="5">
        <f t="shared" si="1426"/>
        <v>4.7729766239235447E-3</v>
      </c>
      <c r="AJ1201" s="5">
        <f t="shared" si="1427"/>
        <v>3.2958596832348055E-3</v>
      </c>
      <c r="AK1201" s="5">
        <f t="shared" si="1428"/>
        <v>1.5172490051771419E-3</v>
      </c>
      <c r="AL1201" s="5">
        <f t="shared" si="1429"/>
        <v>2.7916277395251139E-5</v>
      </c>
      <c r="AM1201" s="5">
        <f t="shared" si="1430"/>
        <v>4.0098631826841523E-3</v>
      </c>
      <c r="AN1201" s="5">
        <f t="shared" si="1431"/>
        <v>3.8682220300007243E-3</v>
      </c>
      <c r="AO1201" s="5">
        <f t="shared" si="1432"/>
        <v>1.8657920472197732E-3</v>
      </c>
      <c r="AP1201" s="5">
        <f t="shared" si="1433"/>
        <v>5.9996210773659601E-4</v>
      </c>
      <c r="AQ1201" s="5">
        <f t="shared" si="1434"/>
        <v>1.4469238329216903E-4</v>
      </c>
      <c r="AR1201" s="5">
        <f t="shared" si="1435"/>
        <v>6.6679408730751534E-4</v>
      </c>
      <c r="AS1201" s="5">
        <f t="shared" si="1436"/>
        <v>9.2087597427604399E-4</v>
      </c>
      <c r="AT1201" s="5">
        <f t="shared" si="1437"/>
        <v>6.3588788213696527E-4</v>
      </c>
      <c r="AU1201" s="5">
        <f t="shared" si="1438"/>
        <v>2.9273098654175183E-4</v>
      </c>
      <c r="AV1201" s="5">
        <f t="shared" si="1439"/>
        <v>1.0106903224087156E-4</v>
      </c>
      <c r="AW1201" s="5">
        <f t="shared" si="1440"/>
        <v>1.0331092400633392E-6</v>
      </c>
      <c r="AX1201" s="5">
        <f t="shared" si="1441"/>
        <v>9.2297025807432337E-4</v>
      </c>
      <c r="AY1201" s="5">
        <f t="shared" si="1442"/>
        <v>8.9036800575541535E-4</v>
      </c>
      <c r="AZ1201" s="5">
        <f t="shared" si="1443"/>
        <v>4.2945868446881064E-4</v>
      </c>
      <c r="BA1201" s="5">
        <f t="shared" si="1444"/>
        <v>1.3809627814827079E-4</v>
      </c>
      <c r="BB1201" s="5">
        <f t="shared" si="1445"/>
        <v>3.3304569324274958E-5</v>
      </c>
      <c r="BC1201" s="5">
        <f t="shared" si="1446"/>
        <v>6.4256291494519214E-6</v>
      </c>
      <c r="BD1201" s="5">
        <f t="shared" si="1447"/>
        <v>1.0720679902227984E-4</v>
      </c>
      <c r="BE1201" s="5">
        <f t="shared" si="1448"/>
        <v>1.4805794978971955E-4</v>
      </c>
      <c r="BF1201" s="5">
        <f t="shared" si="1449"/>
        <v>1.0223771577854608E-4</v>
      </c>
      <c r="BG1201" s="5">
        <f t="shared" si="1450"/>
        <v>4.7065132458653676E-5</v>
      </c>
      <c r="BH1201" s="5">
        <f t="shared" si="1451"/>
        <v>1.6249825295505909E-5</v>
      </c>
      <c r="BI1201" s="5">
        <f t="shared" si="1452"/>
        <v>4.4883642448716879E-6</v>
      </c>
      <c r="BJ1201" s="8">
        <f t="shared" si="1453"/>
        <v>0.46425666277642613</v>
      </c>
      <c r="BK1201" s="8">
        <f t="shared" si="1454"/>
        <v>0.27361194096911656</v>
      </c>
      <c r="BL1201" s="8">
        <f t="shared" si="1455"/>
        <v>0.24804871604549383</v>
      </c>
      <c r="BM1201" s="8">
        <f t="shared" si="1456"/>
        <v>0.41540793363477835</v>
      </c>
      <c r="BN1201" s="8">
        <f t="shared" si="1457"/>
        <v>0.58395044282245778</v>
      </c>
    </row>
    <row r="1202" spans="1:66" x14ac:dyDescent="0.25">
      <c r="A1202" t="s">
        <v>91</v>
      </c>
      <c r="B1202" t="s">
        <v>129</v>
      </c>
      <c r="C1202" t="s">
        <v>83</v>
      </c>
      <c r="D1202" s="7" t="s">
        <v>562</v>
      </c>
      <c r="E1202">
        <f>VLOOKUP(A1202,home!$A$2:$E$405,3,FALSE)</f>
        <v>1.5</v>
      </c>
      <c r="F1202">
        <f>VLOOKUP(B1202,home!$B$2:$E$405,3,FALSE)</f>
        <v>0.96</v>
      </c>
      <c r="G1202">
        <f>VLOOKUP(C1202,away!$B$2:$E$405,4,FALSE)</f>
        <v>0.95</v>
      </c>
      <c r="H1202">
        <f>VLOOKUP(A1202,away!$A$2:$E$405,3,FALSE)</f>
        <v>1.1974637681159399</v>
      </c>
      <c r="I1202">
        <f>VLOOKUP(C1202,away!$B$2:$E$405,3,FALSE)</f>
        <v>0.46</v>
      </c>
      <c r="J1202">
        <f>VLOOKUP(B1202,home!$B$2:$E$405,4,FALSE)</f>
        <v>1.27</v>
      </c>
      <c r="K1202" s="3">
        <f t="shared" si="1402"/>
        <v>1.3679999999999999</v>
      </c>
      <c r="L1202" s="3">
        <f t="shared" si="1403"/>
        <v>0.69955833333333217</v>
      </c>
      <c r="M1202" s="5">
        <f t="shared" si="1404"/>
        <v>0.12649426177152681</v>
      </c>
      <c r="N1202" s="5">
        <f t="shared" si="1405"/>
        <v>0.17304415010344867</v>
      </c>
      <c r="O1202" s="5">
        <f t="shared" si="1406"/>
        <v>8.8490114941119552E-2</v>
      </c>
      <c r="P1202" s="5">
        <f t="shared" si="1407"/>
        <v>0.12105447723945152</v>
      </c>
      <c r="Q1202" s="5">
        <f t="shared" si="1408"/>
        <v>0.11836219867075891</v>
      </c>
      <c r="R1202" s="5">
        <f t="shared" si="1409"/>
        <v>3.095199866234229E-2</v>
      </c>
      <c r="S1202" s="5">
        <f t="shared" si="1410"/>
        <v>2.8962156572337631E-2</v>
      </c>
      <c r="T1202" s="5">
        <f t="shared" si="1411"/>
        <v>8.2801262431784858E-2</v>
      </c>
      <c r="U1202" s="5">
        <f t="shared" si="1412"/>
        <v>4.2342334170084248E-2</v>
      </c>
      <c r="V1202" s="5">
        <f t="shared" si="1413"/>
        <v>3.0796291331854973E-3</v>
      </c>
      <c r="W1202" s="5">
        <f t="shared" si="1414"/>
        <v>5.3973162593866079E-2</v>
      </c>
      <c r="X1202" s="5">
        <f t="shared" si="1415"/>
        <v>3.7757375668893908E-2</v>
      </c>
      <c r="Y1202" s="5">
        <f t="shared" si="1416"/>
        <v>1.3206743396985963E-2</v>
      </c>
      <c r="Z1202" s="5">
        <f t="shared" si="1417"/>
        <v>7.2175761991879013E-3</v>
      </c>
      <c r="AA1202" s="5">
        <f t="shared" si="1418"/>
        <v>9.8736442404890479E-3</v>
      </c>
      <c r="AB1202" s="5">
        <f t="shared" si="1419"/>
        <v>6.75357266049451E-3</v>
      </c>
      <c r="AC1202" s="5">
        <f t="shared" si="1420"/>
        <v>1.8419950912600987E-4</v>
      </c>
      <c r="AD1202" s="5">
        <f t="shared" si="1421"/>
        <v>1.8458821607102206E-2</v>
      </c>
      <c r="AE1202" s="5">
        <f t="shared" si="1422"/>
        <v>1.2913022478761721E-2</v>
      </c>
      <c r="AF1202" s="5">
        <f t="shared" si="1423"/>
        <v>4.5167062417692016E-3</v>
      </c>
      <c r="AG1202" s="5">
        <f t="shared" si="1424"/>
        <v>1.0532331635494405E-3</v>
      </c>
      <c r="AH1202" s="5">
        <f t="shared" si="1425"/>
        <v>1.2622788941525536E-3</v>
      </c>
      <c r="AI1202" s="5">
        <f t="shared" si="1426"/>
        <v>1.726797527200693E-3</v>
      </c>
      <c r="AJ1202" s="5">
        <f t="shared" si="1427"/>
        <v>1.1811295086052742E-3</v>
      </c>
      <c r="AK1202" s="5">
        <f t="shared" si="1428"/>
        <v>5.3859505592400523E-4</v>
      </c>
      <c r="AL1202" s="5">
        <f t="shared" si="1429"/>
        <v>7.0511262638261038E-6</v>
      </c>
      <c r="AM1202" s="5">
        <f t="shared" si="1430"/>
        <v>5.0503335917031567E-3</v>
      </c>
      <c r="AN1202" s="5">
        <f t="shared" si="1431"/>
        <v>3.533002950189202E-3</v>
      </c>
      <c r="AO1202" s="5">
        <f t="shared" si="1432"/>
        <v>1.2357708277480517E-3</v>
      </c>
      <c r="AP1202" s="5">
        <f t="shared" si="1433"/>
        <v>2.8816459354712653E-4</v>
      </c>
      <c r="AQ1202" s="5">
        <f t="shared" si="1434"/>
        <v>5.0396985696876223E-5</v>
      </c>
      <c r="AR1202" s="5">
        <f t="shared" si="1435"/>
        <v>1.7660754387904042E-4</v>
      </c>
      <c r="AS1202" s="5">
        <f t="shared" si="1436"/>
        <v>2.4159912002652727E-4</v>
      </c>
      <c r="AT1202" s="5">
        <f t="shared" si="1437"/>
        <v>1.6525379809814467E-4</v>
      </c>
      <c r="AU1202" s="5">
        <f t="shared" si="1438"/>
        <v>7.5355731932754002E-5</v>
      </c>
      <c r="AV1202" s="5">
        <f t="shared" si="1439"/>
        <v>2.5771660321001878E-5</v>
      </c>
      <c r="AW1202" s="5">
        <f t="shared" si="1440"/>
        <v>1.8744161721531268E-7</v>
      </c>
      <c r="AX1202" s="5">
        <f t="shared" si="1441"/>
        <v>1.1514760589083192E-3</v>
      </c>
      <c r="AY1202" s="5">
        <f t="shared" si="1442"/>
        <v>8.0552467264313776E-4</v>
      </c>
      <c r="AZ1202" s="5">
        <f t="shared" si="1443"/>
        <v>2.8175574872655571E-4</v>
      </c>
      <c r="BA1202" s="5">
        <f t="shared" si="1444"/>
        <v>6.5701527328744812E-5</v>
      </c>
      <c r="BB1202" s="5">
        <f t="shared" si="1445"/>
        <v>1.1490512738887774E-5</v>
      </c>
      <c r="BC1202" s="5">
        <f t="shared" si="1446"/>
        <v>1.607656788152351E-6</v>
      </c>
      <c r="BD1202" s="5">
        <f t="shared" si="1447"/>
        <v>2.0591213175019134E-5</v>
      </c>
      <c r="BE1202" s="5">
        <f t="shared" si="1448"/>
        <v>2.8168779623426173E-5</v>
      </c>
      <c r="BF1202" s="5">
        <f t="shared" si="1449"/>
        <v>1.9267445262423507E-5</v>
      </c>
      <c r="BG1202" s="5">
        <f t="shared" si="1450"/>
        <v>8.7859550396651219E-6</v>
      </c>
      <c r="BH1202" s="5">
        <f t="shared" si="1451"/>
        <v>3.0047966235654726E-6</v>
      </c>
      <c r="BI1202" s="5">
        <f t="shared" si="1452"/>
        <v>8.2211235620751213E-7</v>
      </c>
      <c r="BJ1202" s="8">
        <f t="shared" si="1453"/>
        <v>0.52856190148293924</v>
      </c>
      <c r="BK1202" s="8">
        <f t="shared" si="1454"/>
        <v>0.28058730002453447</v>
      </c>
      <c r="BL1202" s="8">
        <f t="shared" si="1455"/>
        <v>0.18388569381675002</v>
      </c>
      <c r="BM1202" s="8">
        <f t="shared" si="1456"/>
        <v>0.34104993290373781</v>
      </c>
      <c r="BN1202" s="8">
        <f t="shared" si="1457"/>
        <v>0.65839720138864777</v>
      </c>
    </row>
    <row r="1203" spans="1:66" x14ac:dyDescent="0.25">
      <c r="A1203" t="s">
        <v>91</v>
      </c>
      <c r="B1203" t="s">
        <v>106</v>
      </c>
      <c r="C1203" t="s">
        <v>123</v>
      </c>
      <c r="D1203" s="7" t="s">
        <v>562</v>
      </c>
      <c r="E1203">
        <f>VLOOKUP(A1203,home!$A$2:$E$405,3,FALSE)</f>
        <v>1.5</v>
      </c>
      <c r="F1203">
        <f>VLOOKUP(B1203,home!$B$2:$E$405,3,FALSE)</f>
        <v>0.83</v>
      </c>
      <c r="G1203">
        <f>VLOOKUP(C1203,away!$B$2:$E$405,4,FALSE)</f>
        <v>0.84</v>
      </c>
      <c r="H1203">
        <f>VLOOKUP(A1203,away!$A$2:$E$405,3,FALSE)</f>
        <v>1.1974637681159399</v>
      </c>
      <c r="I1203">
        <f>VLOOKUP(C1203,away!$B$2:$E$405,3,FALSE)</f>
        <v>1.32</v>
      </c>
      <c r="J1203">
        <f>VLOOKUP(B1203,home!$B$2:$E$405,4,FALSE)</f>
        <v>1.31</v>
      </c>
      <c r="K1203" s="3">
        <f t="shared" si="1402"/>
        <v>1.0457999999999998</v>
      </c>
      <c r="L1203" s="3">
        <f t="shared" si="1403"/>
        <v>2.0706543478260837</v>
      </c>
      <c r="M1203" s="5">
        <f t="shared" si="1404"/>
        <v>4.4314012272452435E-2</v>
      </c>
      <c r="N1203" s="5">
        <f t="shared" si="1405"/>
        <v>4.6343594034530755E-2</v>
      </c>
      <c r="O1203" s="5">
        <f t="shared" si="1406"/>
        <v>9.1759002181572069E-2</v>
      </c>
      <c r="P1203" s="5">
        <f t="shared" si="1407"/>
        <v>9.5961564481488071E-2</v>
      </c>
      <c r="Q1203" s="5">
        <f t="shared" si="1408"/>
        <v>2.4233065320656125E-2</v>
      </c>
      <c r="R1203" s="5">
        <f t="shared" si="1409"/>
        <v>9.5000588409727665E-2</v>
      </c>
      <c r="S1203" s="5">
        <f t="shared" si="1410"/>
        <v>5.1950959671165232E-2</v>
      </c>
      <c r="T1203" s="5">
        <f t="shared" si="1411"/>
        <v>5.017830206737009E-2</v>
      </c>
      <c r="U1203" s="5">
        <f t="shared" si="1412"/>
        <v>9.9351615358893197E-2</v>
      </c>
      <c r="V1203" s="5">
        <f t="shared" si="1413"/>
        <v>1.2499922236056324E-2</v>
      </c>
      <c r="W1203" s="5">
        <f t="shared" si="1414"/>
        <v>8.4476465707807244E-3</v>
      </c>
      <c r="X1203" s="5">
        <f t="shared" si="1415"/>
        <v>1.7492156100685212E-2</v>
      </c>
      <c r="Y1203" s="5">
        <f t="shared" si="1416"/>
        <v>1.8110104541368199E-2</v>
      </c>
      <c r="Z1203" s="5">
        <f t="shared" si="1417"/>
        <v>6.557112714554629E-2</v>
      </c>
      <c r="AA1203" s="5">
        <f t="shared" si="1418"/>
        <v>6.8574284768812305E-2</v>
      </c>
      <c r="AB1203" s="5">
        <f t="shared" si="1419"/>
        <v>3.5857493505611945E-2</v>
      </c>
      <c r="AC1203" s="5">
        <f t="shared" si="1420"/>
        <v>1.6917787853055893E-3</v>
      </c>
      <c r="AD1203" s="5">
        <f t="shared" si="1421"/>
        <v>2.2086371959306197E-3</v>
      </c>
      <c r="AE1203" s="5">
        <f t="shared" si="1422"/>
        <v>4.5733242125241477E-3</v>
      </c>
      <c r="AF1203" s="5">
        <f t="shared" si="1423"/>
        <v>4.7348868323407144E-3</v>
      </c>
      <c r="AG1203" s="5">
        <f t="shared" si="1424"/>
        <v>3.2681046686169248E-3</v>
      </c>
      <c r="AH1203" s="5">
        <f t="shared" si="1425"/>
        <v>3.3943784878945588E-2</v>
      </c>
      <c r="AI1203" s="5">
        <f t="shared" si="1426"/>
        <v>3.5498410226401295E-2</v>
      </c>
      <c r="AJ1203" s="5">
        <f t="shared" si="1427"/>
        <v>1.8562118707385233E-2</v>
      </c>
      <c r="AK1203" s="5">
        <f t="shared" si="1428"/>
        <v>6.4707545813944911E-3</v>
      </c>
      <c r="AL1203" s="5">
        <f t="shared" si="1429"/>
        <v>1.4654122312046859E-4</v>
      </c>
      <c r="AM1203" s="5">
        <f t="shared" si="1430"/>
        <v>4.6195855590084852E-4</v>
      </c>
      <c r="AN1203" s="5">
        <f t="shared" si="1431"/>
        <v>9.5655649229155096E-4</v>
      </c>
      <c r="AO1203" s="5">
        <f t="shared" si="1432"/>
        <v>9.9034892985238395E-4</v>
      </c>
      <c r="AP1203" s="5">
        <f t="shared" si="1433"/>
        <v>6.8355677248791618E-4</v>
      </c>
      <c r="AQ1203" s="5">
        <f t="shared" si="1434"/>
        <v>3.5385245073451713E-4</v>
      </c>
      <c r="AR1203" s="5">
        <f t="shared" si="1435"/>
        <v>1.4057169148252393E-2</v>
      </c>
      <c r="AS1203" s="5">
        <f t="shared" si="1436"/>
        <v>1.4700987495242351E-2</v>
      </c>
      <c r="AT1203" s="5">
        <f t="shared" si="1437"/>
        <v>7.687146361262223E-3</v>
      </c>
      <c r="AU1203" s="5">
        <f t="shared" si="1438"/>
        <v>2.6797392215360104E-3</v>
      </c>
      <c r="AV1203" s="5">
        <f t="shared" si="1439"/>
        <v>7.0061781947058975E-4</v>
      </c>
      <c r="AW1203" s="5">
        <f t="shared" si="1440"/>
        <v>8.8148222139538691E-6</v>
      </c>
      <c r="AX1203" s="5">
        <f t="shared" si="1441"/>
        <v>8.0519376293517863E-5</v>
      </c>
      <c r="AY1203" s="5">
        <f t="shared" si="1442"/>
        <v>1.6672779660641726E-4</v>
      </c>
      <c r="AZ1203" s="5">
        <f t="shared" si="1443"/>
        <v>1.7261781847327046E-4</v>
      </c>
      <c r="BA1203" s="5">
        <f t="shared" si="1444"/>
        <v>1.1914394544464374E-4</v>
      </c>
      <c r="BB1203" s="5">
        <f t="shared" si="1445"/>
        <v>6.1676482163026313E-5</v>
      </c>
      <c r="BC1203" s="5">
        <f t="shared" si="1446"/>
        <v>2.5542135189897665E-5</v>
      </c>
      <c r="BD1203" s="5">
        <f t="shared" si="1447"/>
        <v>4.8512564024925835E-3</v>
      </c>
      <c r="BE1203" s="5">
        <f t="shared" si="1448"/>
        <v>5.0734439457267438E-3</v>
      </c>
      <c r="BF1203" s="5">
        <f t="shared" si="1449"/>
        <v>2.6529038392205137E-3</v>
      </c>
      <c r="BG1203" s="5">
        <f t="shared" si="1450"/>
        <v>9.2480227835227088E-4</v>
      </c>
      <c r="BH1203" s="5">
        <f t="shared" si="1451"/>
        <v>2.4178955567520115E-4</v>
      </c>
      <c r="BI1203" s="5">
        <f t="shared" si="1452"/>
        <v>5.0572703465025085E-5</v>
      </c>
      <c r="BJ1203" s="8">
        <f t="shared" si="1453"/>
        <v>0.18366232230024152</v>
      </c>
      <c r="BK1203" s="8">
        <f t="shared" si="1454"/>
        <v>0.20673150646619454</v>
      </c>
      <c r="BL1203" s="8">
        <f t="shared" si="1455"/>
        <v>0.53863848138943971</v>
      </c>
      <c r="BM1203" s="8">
        <f t="shared" si="1456"/>
        <v>0.59683369762660232</v>
      </c>
      <c r="BN1203" s="8">
        <f t="shared" si="1457"/>
        <v>0.39761182670042705</v>
      </c>
    </row>
    <row r="1204" spans="1:66" x14ac:dyDescent="0.25">
      <c r="A1204" t="s">
        <v>91</v>
      </c>
      <c r="B1204" t="s">
        <v>108</v>
      </c>
      <c r="C1204" t="s">
        <v>370</v>
      </c>
      <c r="D1204" s="7" t="s">
        <v>562</v>
      </c>
      <c r="E1204">
        <f>VLOOKUP(A1204,home!$A$2:$E$405,3,FALSE)</f>
        <v>1.5</v>
      </c>
      <c r="F1204">
        <f>VLOOKUP(B1204,home!$B$2:$E$405,3,FALSE)</f>
        <v>0.93</v>
      </c>
      <c r="G1204">
        <f>VLOOKUP(C1204,away!$B$2:$E$405,4,FALSE)</f>
        <v>0.93</v>
      </c>
      <c r="H1204">
        <f>VLOOKUP(A1204,away!$A$2:$E$405,3,FALSE)</f>
        <v>1.1974637681159399</v>
      </c>
      <c r="I1204">
        <f>VLOOKUP(C1204,away!$B$2:$E$405,3,FALSE)</f>
        <v>0.87</v>
      </c>
      <c r="J1204">
        <f>VLOOKUP(B1204,home!$B$2:$E$405,4,FALSE)</f>
        <v>0.69</v>
      </c>
      <c r="K1204" s="3">
        <f t="shared" si="1402"/>
        <v>1.29735</v>
      </c>
      <c r="L1204" s="3">
        <f t="shared" si="1403"/>
        <v>0.71883749999999869</v>
      </c>
      <c r="M1204" s="5">
        <f t="shared" si="1404"/>
        <v>0.13316217935105473</v>
      </c>
      <c r="N1204" s="5">
        <f t="shared" si="1405"/>
        <v>0.17275795338109085</v>
      </c>
      <c r="O1204" s="5">
        <f t="shared" si="1406"/>
        <v>9.5721968099263616E-2</v>
      </c>
      <c r="P1204" s="5">
        <f t="shared" si="1407"/>
        <v>0.12418489531357965</v>
      </c>
      <c r="Q1204" s="5">
        <f t="shared" si="1408"/>
        <v>0.11206376540947911</v>
      </c>
      <c r="R1204" s="5">
        <f t="shared" si="1409"/>
        <v>3.4404270121777131E-2</v>
      </c>
      <c r="S1204" s="5">
        <f t="shared" si="1410"/>
        <v>2.8953206344325622E-2</v>
      </c>
      <c r="T1204" s="5">
        <f t="shared" si="1411"/>
        <v>8.0555636967536287E-2</v>
      </c>
      <c r="U1204" s="5">
        <f t="shared" si="1412"/>
        <v>4.4634379842487561E-2</v>
      </c>
      <c r="V1204" s="5">
        <f t="shared" si="1413"/>
        <v>3.0001435646074669E-3</v>
      </c>
      <c r="W1204" s="5">
        <f t="shared" si="1414"/>
        <v>4.8461975351329248E-2</v>
      </c>
      <c r="X1204" s="5">
        <f t="shared" si="1415"/>
        <v>3.483628520661107E-2</v>
      </c>
      <c r="Y1204" s="5">
        <f t="shared" si="1416"/>
        <v>1.2520814083603617E-2</v>
      </c>
      <c r="Z1204" s="5">
        <f t="shared" si="1417"/>
        <v>8.2436931745543101E-3</v>
      </c>
      <c r="AA1204" s="5">
        <f t="shared" si="1418"/>
        <v>1.0694955340008035E-2</v>
      </c>
      <c r="AB1204" s="5">
        <f t="shared" si="1419"/>
        <v>6.9375501551797126E-3</v>
      </c>
      <c r="AC1204" s="5">
        <f t="shared" si="1420"/>
        <v>1.7486783611916044E-4</v>
      </c>
      <c r="AD1204" s="5">
        <f t="shared" si="1421"/>
        <v>1.5718035930511746E-2</v>
      </c>
      <c r="AE1204" s="5">
        <f t="shared" si="1422"/>
        <v>1.1298713653199215E-2</v>
      </c>
      <c r="AF1204" s="5">
        <f t="shared" si="1423"/>
        <v>4.0609695378407869E-3</v>
      </c>
      <c r="AG1204" s="5">
        <f t="shared" si="1424"/>
        <v>9.7305906338587399E-4</v>
      </c>
      <c r="AH1204" s="5">
        <f t="shared" si="1425"/>
        <v>1.4814689480909179E-3</v>
      </c>
      <c r="AI1204" s="5">
        <f t="shared" si="1426"/>
        <v>1.9219837398057526E-3</v>
      </c>
      <c r="AJ1204" s="5">
        <f t="shared" si="1427"/>
        <v>1.2467428024184966E-3</v>
      </c>
      <c r="AK1204" s="5">
        <f t="shared" si="1428"/>
        <v>5.3915392490587889E-4</v>
      </c>
      <c r="AL1204" s="5">
        <f t="shared" si="1429"/>
        <v>6.5231566584444447E-6</v>
      </c>
      <c r="AM1204" s="5">
        <f t="shared" si="1430"/>
        <v>4.0783587828898812E-3</v>
      </c>
      <c r="AN1204" s="5">
        <f t="shared" si="1431"/>
        <v>2.9316772315955996E-3</v>
      </c>
      <c r="AO1204" s="5">
        <f t="shared" si="1432"/>
        <v>1.0536997659835487E-3</v>
      </c>
      <c r="AP1204" s="5">
        <f t="shared" si="1433"/>
        <v>2.5247963517673267E-4</v>
      </c>
      <c r="AQ1204" s="5">
        <f t="shared" si="1434"/>
        <v>4.537295743783855E-5</v>
      </c>
      <c r="AR1204" s="5">
        <f t="shared" si="1435"/>
        <v>2.1298708699466076E-4</v>
      </c>
      <c r="AS1204" s="5">
        <f t="shared" si="1436"/>
        <v>2.7631879731252314E-4</v>
      </c>
      <c r="AT1204" s="5">
        <f t="shared" si="1437"/>
        <v>1.7924109584670098E-4</v>
      </c>
      <c r="AU1204" s="5">
        <f t="shared" si="1438"/>
        <v>7.7512811898905839E-5</v>
      </c>
      <c r="AV1204" s="5">
        <f t="shared" si="1439"/>
        <v>2.5140311629261367E-5</v>
      </c>
      <c r="AW1204" s="5">
        <f t="shared" si="1440"/>
        <v>1.6898306734164105E-7</v>
      </c>
      <c r="AX1204" s="5">
        <f t="shared" si="1441"/>
        <v>8.8184312783036445E-4</v>
      </c>
      <c r="AY1204" s="5">
        <f t="shared" si="1442"/>
        <v>6.3390190940175841E-4</v>
      </c>
      <c r="AZ1204" s="5">
        <f t="shared" si="1443"/>
        <v>2.2783623189979278E-4</v>
      </c>
      <c r="BA1204" s="5">
        <f t="shared" si="1444"/>
        <v>5.459240911608901E-5</v>
      </c>
      <c r="BB1204" s="5">
        <f t="shared" si="1445"/>
        <v>9.8107677219966396E-6</v>
      </c>
      <c r="BC1204" s="5">
        <f t="shared" si="1446"/>
        <v>1.4104695484721499E-6</v>
      </c>
      <c r="BD1204" s="5">
        <f t="shared" si="1447"/>
        <v>2.5517184191254012E-5</v>
      </c>
      <c r="BE1204" s="5">
        <f t="shared" si="1448"/>
        <v>3.310471891052339E-5</v>
      </c>
      <c r="BF1204" s="5">
        <f t="shared" si="1449"/>
        <v>2.1474203539283763E-5</v>
      </c>
      <c r="BG1204" s="5">
        <f t="shared" si="1450"/>
        <v>9.2865193205632631E-6</v>
      </c>
      <c r="BH1204" s="5">
        <f t="shared" si="1451"/>
        <v>3.0119664601331866E-6</v>
      </c>
      <c r="BI1204" s="5">
        <f t="shared" si="1452"/>
        <v>7.8151493741075775E-7</v>
      </c>
      <c r="BJ1204" s="8">
        <f t="shared" si="1453"/>
        <v>0.50341819187318981</v>
      </c>
      <c r="BK1204" s="8">
        <f t="shared" si="1454"/>
        <v>0.29011571747574683</v>
      </c>
      <c r="BL1204" s="8">
        <f t="shared" si="1455"/>
        <v>0.19844684918497829</v>
      </c>
      <c r="BM1204" s="8">
        <f t="shared" si="1456"/>
        <v>0.32729568710588991</v>
      </c>
      <c r="BN1204" s="8">
        <f t="shared" si="1457"/>
        <v>0.67229503167624516</v>
      </c>
    </row>
    <row r="1205" spans="1:66" x14ac:dyDescent="0.25">
      <c r="A1205" t="s">
        <v>91</v>
      </c>
      <c r="B1205" t="s">
        <v>371</v>
      </c>
      <c r="C1205" t="s">
        <v>105</v>
      </c>
      <c r="D1205" s="7" t="s">
        <v>562</v>
      </c>
      <c r="E1205">
        <f>VLOOKUP(A1205,home!$A$2:$E$405,3,FALSE)</f>
        <v>1.5</v>
      </c>
      <c r="F1205">
        <f>VLOOKUP(B1205,home!$B$2:$E$405,3,FALSE)</f>
        <v>0.87</v>
      </c>
      <c r="G1205">
        <f>VLOOKUP(C1205,away!$B$2:$E$405,4,FALSE)</f>
        <v>0.93</v>
      </c>
      <c r="H1205">
        <f>VLOOKUP(A1205,away!$A$2:$E$405,3,FALSE)</f>
        <v>1.1974637681159399</v>
      </c>
      <c r="I1205">
        <f>VLOOKUP(C1205,away!$B$2:$E$405,3,FALSE)</f>
        <v>1.01</v>
      </c>
      <c r="J1205">
        <f>VLOOKUP(B1205,home!$B$2:$E$405,4,FALSE)</f>
        <v>0.91</v>
      </c>
      <c r="K1205" s="3">
        <f t="shared" si="1402"/>
        <v>1.2136499999999999</v>
      </c>
      <c r="L1205" s="3">
        <f t="shared" si="1403"/>
        <v>1.1005889492753604</v>
      </c>
      <c r="M1205" s="5">
        <f t="shared" si="1404"/>
        <v>9.884137868789189E-2</v>
      </c>
      <c r="N1205" s="5">
        <f t="shared" si="1405"/>
        <v>0.11995883924455998</v>
      </c>
      <c r="O1205" s="5">
        <f t="shared" si="1406"/>
        <v>0.10878372911503495</v>
      </c>
      <c r="P1205" s="5">
        <f t="shared" si="1407"/>
        <v>0.13202537284046215</v>
      </c>
      <c r="Q1205" s="5">
        <f t="shared" si="1408"/>
        <v>7.2794022624580124E-2</v>
      </c>
      <c r="R1205" s="5">
        <f t="shared" si="1409"/>
        <v>5.9863085062485874E-2</v>
      </c>
      <c r="S1205" s="5">
        <f t="shared" si="1410"/>
        <v>4.4087555498146622E-2</v>
      </c>
      <c r="T1205" s="5">
        <f t="shared" si="1411"/>
        <v>8.0116296873913445E-2</v>
      </c>
      <c r="U1205" s="5">
        <f t="shared" si="1412"/>
        <v>7.265283318608598E-2</v>
      </c>
      <c r="V1205" s="5">
        <f t="shared" si="1413"/>
        <v>6.5432289700890134E-3</v>
      </c>
      <c r="W1205" s="5">
        <f t="shared" si="1414"/>
        <v>2.944882185277389E-2</v>
      </c>
      <c r="X1205" s="5">
        <f t="shared" si="1415"/>
        <v>3.2411047900341688E-2</v>
      </c>
      <c r="Y1205" s="5">
        <f t="shared" si="1416"/>
        <v>1.7835620576775218E-2</v>
      </c>
      <c r="Z1205" s="5">
        <f t="shared" si="1417"/>
        <v>2.1961549963100957E-2</v>
      </c>
      <c r="AA1205" s="5">
        <f t="shared" si="1418"/>
        <v>2.6653635112717473E-2</v>
      </c>
      <c r="AB1205" s="5">
        <f t="shared" si="1419"/>
        <v>1.6174092127274782E-2</v>
      </c>
      <c r="AC1205" s="5">
        <f t="shared" si="1420"/>
        <v>5.4624911134405546E-4</v>
      </c>
      <c r="AD1205" s="5">
        <f t="shared" si="1421"/>
        <v>8.9351406604047563E-3</v>
      </c>
      <c r="AE1205" s="5">
        <f t="shared" si="1422"/>
        <v>9.8339170710624226E-3</v>
      </c>
      <c r="AF1205" s="5">
        <f t="shared" si="1423"/>
        <v>5.4115502282508108E-3</v>
      </c>
      <c r="AG1205" s="5">
        <f t="shared" si="1424"/>
        <v>1.9852974598871327E-3</v>
      </c>
      <c r="AH1205" s="5">
        <f t="shared" si="1425"/>
        <v>6.0426597995869042E-3</v>
      </c>
      <c r="AI1205" s="5">
        <f t="shared" si="1426"/>
        <v>7.333674065768645E-3</v>
      </c>
      <c r="AJ1205" s="5">
        <f t="shared" si="1427"/>
        <v>4.4502567649600585E-3</v>
      </c>
      <c r="AK1205" s="5">
        <f t="shared" si="1428"/>
        <v>1.8003513742645919E-3</v>
      </c>
      <c r="AL1205" s="5">
        <f t="shared" si="1429"/>
        <v>2.918564817542535E-5</v>
      </c>
      <c r="AM1205" s="5">
        <f t="shared" si="1430"/>
        <v>2.1688266925000452E-3</v>
      </c>
      <c r="AN1205" s="5">
        <f t="shared" si="1431"/>
        <v>2.3869866906589803E-3</v>
      </c>
      <c r="AO1205" s="5">
        <f t="shared" si="1432"/>
        <v>1.3135455869033184E-3</v>
      </c>
      <c r="AP1205" s="5">
        <f t="shared" si="1433"/>
        <v>4.8189125243840343E-4</v>
      </c>
      <c r="AQ1205" s="5">
        <f t="shared" si="1434"/>
        <v>1.3259104679654249E-4</v>
      </c>
      <c r="AR1205" s="5">
        <f t="shared" si="1435"/>
        <v>1.3300969199311612E-3</v>
      </c>
      <c r="AS1205" s="5">
        <f t="shared" si="1436"/>
        <v>1.6142721268744536E-3</v>
      </c>
      <c r="AT1205" s="5">
        <f t="shared" si="1437"/>
        <v>9.7958068339059051E-4</v>
      </c>
      <c r="AU1205" s="5">
        <f t="shared" si="1438"/>
        <v>3.962893654656634E-4</v>
      </c>
      <c r="AV1205" s="5">
        <f t="shared" si="1439"/>
        <v>1.2023914709935059E-4</v>
      </c>
      <c r="AW1205" s="5">
        <f t="shared" si="1440"/>
        <v>1.0828927601820461E-6</v>
      </c>
      <c r="AX1205" s="5">
        <f t="shared" si="1441"/>
        <v>4.3869941922544664E-4</v>
      </c>
      <c r="AY1205" s="5">
        <f t="shared" si="1442"/>
        <v>4.8282773285304525E-4</v>
      </c>
      <c r="AZ1205" s="5">
        <f t="shared" si="1443"/>
        <v>2.6569743359086874E-4</v>
      </c>
      <c r="BA1205" s="5">
        <f t="shared" si="1444"/>
        <v>9.7474553086978054E-5</v>
      </c>
      <c r="BB1205" s="5">
        <f t="shared" si="1445"/>
        <v>2.6819853990770632E-5</v>
      </c>
      <c r="BC1205" s="5">
        <f t="shared" si="1446"/>
        <v>5.9035269846841629E-6</v>
      </c>
      <c r="BD1205" s="5">
        <f t="shared" si="1447"/>
        <v>2.4398166192357156E-4</v>
      </c>
      <c r="BE1205" s="5">
        <f t="shared" si="1448"/>
        <v>2.9610834399354259E-4</v>
      </c>
      <c r="BF1205" s="5">
        <f t="shared" si="1449"/>
        <v>1.796859458438815E-4</v>
      </c>
      <c r="BG1205" s="5">
        <f t="shared" si="1450"/>
        <v>7.2691949391142266E-5</v>
      </c>
      <c r="BH1205" s="5">
        <f t="shared" si="1451"/>
        <v>2.2055646094639952E-5</v>
      </c>
      <c r="BI1205" s="5">
        <f t="shared" si="1452"/>
        <v>5.3535669765519516E-6</v>
      </c>
      <c r="BJ1205" s="8">
        <f t="shared" si="1453"/>
        <v>0.3865318182815784</v>
      </c>
      <c r="BK1205" s="8">
        <f t="shared" si="1454"/>
        <v>0.28255579848896217</v>
      </c>
      <c r="BL1205" s="8">
        <f t="shared" si="1455"/>
        <v>0.30901467196516375</v>
      </c>
      <c r="BM1205" s="8">
        <f t="shared" si="1456"/>
        <v>0.40731566628369759</v>
      </c>
      <c r="BN1205" s="8">
        <f t="shared" si="1457"/>
        <v>0.59226642757501491</v>
      </c>
    </row>
    <row r="1206" spans="1:66" x14ac:dyDescent="0.25">
      <c r="A1206" t="s">
        <v>91</v>
      </c>
      <c r="B1206" t="s">
        <v>389</v>
      </c>
      <c r="C1206" t="s">
        <v>124</v>
      </c>
      <c r="D1206" s="7" t="s">
        <v>562</v>
      </c>
      <c r="E1206">
        <f>VLOOKUP(A1206,home!$A$2:$E$405,3,FALSE)</f>
        <v>1.5</v>
      </c>
      <c r="F1206">
        <f>VLOOKUP(B1206,home!$B$2:$E$405,3,FALSE)</f>
        <v>1.1299999999999999</v>
      </c>
      <c r="G1206">
        <f>VLOOKUP(C1206,away!$B$2:$E$405,4,FALSE)</f>
        <v>0.77</v>
      </c>
      <c r="H1206">
        <f>VLOOKUP(A1206,away!$A$2:$E$405,3,FALSE)</f>
        <v>1.1974637681159399</v>
      </c>
      <c r="I1206">
        <f>VLOOKUP(C1206,away!$B$2:$E$405,3,FALSE)</f>
        <v>1.03</v>
      </c>
      <c r="J1206">
        <f>VLOOKUP(B1206,home!$B$2:$E$405,4,FALSE)</f>
        <v>0.94</v>
      </c>
      <c r="K1206" s="3">
        <f t="shared" si="1402"/>
        <v>1.3051499999999998</v>
      </c>
      <c r="L1206" s="3">
        <f t="shared" si="1403"/>
        <v>1.1593844202898531</v>
      </c>
      <c r="M1206" s="5">
        <f t="shared" si="1404"/>
        <v>8.504842997876913E-2</v>
      </c>
      <c r="N1206" s="5">
        <f t="shared" si="1405"/>
        <v>0.1110009583867905</v>
      </c>
      <c r="O1206" s="5">
        <f t="shared" si="1406"/>
        <v>9.8603824687497385E-2</v>
      </c>
      <c r="P1206" s="5">
        <f t="shared" si="1407"/>
        <v>0.1286927817908872</v>
      </c>
      <c r="Q1206" s="5">
        <f t="shared" si="1408"/>
        <v>7.2436450419259793E-2</v>
      </c>
      <c r="R1206" s="5">
        <f t="shared" si="1409"/>
        <v>5.7159869061838245E-2</v>
      </c>
      <c r="S1206" s="5">
        <f t="shared" si="1410"/>
        <v>4.8683532691935906E-2</v>
      </c>
      <c r="T1206" s="5">
        <f t="shared" si="1411"/>
        <v>8.3981692077188197E-2</v>
      </c>
      <c r="U1206" s="5">
        <f t="shared" si="1412"/>
        <v>7.4602203106058182E-2</v>
      </c>
      <c r="V1206" s="5">
        <f t="shared" si="1413"/>
        <v>8.1851654680056164E-3</v>
      </c>
      <c r="W1206" s="5">
        <f t="shared" si="1414"/>
        <v>3.1513477754898975E-2</v>
      </c>
      <c r="X1206" s="5">
        <f t="shared" si="1415"/>
        <v>3.6536235138180731E-2</v>
      </c>
      <c r="Y1206" s="5">
        <f t="shared" si="1416"/>
        <v>2.1179770897626717E-2</v>
      </c>
      <c r="Z1206" s="5">
        <f t="shared" si="1417"/>
        <v>2.2090087218701079E-2</v>
      </c>
      <c r="AA1206" s="5">
        <f t="shared" si="1418"/>
        <v>2.8830877333487707E-2</v>
      </c>
      <c r="AB1206" s="5">
        <f t="shared" si="1419"/>
        <v>1.8814309775900737E-2</v>
      </c>
      <c r="AC1206" s="5">
        <f t="shared" si="1420"/>
        <v>7.7409697168962129E-4</v>
      </c>
      <c r="AD1206" s="5">
        <f t="shared" si="1421"/>
        <v>1.0282453872951593E-2</v>
      </c>
      <c r="AE1206" s="5">
        <f t="shared" si="1422"/>
        <v>1.1921316822649136E-2</v>
      </c>
      <c r="AF1206" s="5">
        <f t="shared" si="1423"/>
        <v>6.9106944967593726E-3</v>
      </c>
      <c r="AG1206" s="5">
        <f t="shared" si="1424"/>
        <v>2.6707171776418808E-3</v>
      </c>
      <c r="AH1206" s="5">
        <f t="shared" si="1425"/>
        <v>6.4027257410515124E-3</v>
      </c>
      <c r="AI1206" s="5">
        <f t="shared" si="1426"/>
        <v>8.3565175009333789E-3</v>
      </c>
      <c r="AJ1206" s="5">
        <f t="shared" si="1427"/>
        <v>5.4532544081715992E-3</v>
      </c>
      <c r="AK1206" s="5">
        <f t="shared" si="1428"/>
        <v>2.3724383302750544E-3</v>
      </c>
      <c r="AL1206" s="5">
        <f t="shared" si="1429"/>
        <v>4.6853630425632847E-5</v>
      </c>
      <c r="AM1206" s="5">
        <f t="shared" si="1430"/>
        <v>2.6840289344565557E-3</v>
      </c>
      <c r="AN1206" s="5">
        <f t="shared" si="1431"/>
        <v>3.1118213302161056E-3</v>
      </c>
      <c r="AO1206" s="5">
        <f t="shared" si="1432"/>
        <v>1.8038985844890999E-3</v>
      </c>
      <c r="AP1206" s="5">
        <f t="shared" si="1433"/>
        <v>6.9713730487986052E-4</v>
      </c>
      <c r="AQ1206" s="5">
        <f t="shared" si="1434"/>
        <v>2.0206253252014195E-4</v>
      </c>
      <c r="AR1206" s="5">
        <f t="shared" si="1435"/>
        <v>1.4846440943127846E-3</v>
      </c>
      <c r="AS1206" s="5">
        <f t="shared" si="1436"/>
        <v>1.9376832396923306E-3</v>
      </c>
      <c r="AT1206" s="5">
        <f t="shared" si="1437"/>
        <v>1.2644836401422223E-3</v>
      </c>
      <c r="AU1206" s="5">
        <f t="shared" si="1438"/>
        <v>5.5011360764387388E-4</v>
      </c>
      <c r="AV1206" s="5">
        <f t="shared" si="1439"/>
        <v>1.7949519375410038E-4</v>
      </c>
      <c r="AW1206" s="5">
        <f t="shared" si="1440"/>
        <v>1.9693759707074051E-6</v>
      </c>
      <c r="AX1206" s="5">
        <f t="shared" si="1441"/>
        <v>5.8384339396766287E-4</v>
      </c>
      <c r="AY1206" s="5">
        <f t="shared" si="1442"/>
        <v>6.7689893485525906E-4</v>
      </c>
      <c r="AZ1206" s="5">
        <f t="shared" si="1443"/>
        <v>3.9239303959099188E-4</v>
      </c>
      <c r="BA1206" s="5">
        <f t="shared" si="1444"/>
        <v>1.516447922439918E-4</v>
      </c>
      <c r="BB1206" s="5">
        <f t="shared" si="1445"/>
        <v>4.3953652386443923E-5</v>
      </c>
      <c r="BC1206" s="5">
        <f t="shared" si="1446"/>
        <v>1.0191835958335796E-5</v>
      </c>
      <c r="BD1206" s="5">
        <f t="shared" si="1447"/>
        <v>2.8687887210359714E-4</v>
      </c>
      <c r="BE1206" s="5">
        <f t="shared" si="1448"/>
        <v>3.7441995992600974E-4</v>
      </c>
      <c r="BF1206" s="5">
        <f t="shared" si="1449"/>
        <v>2.4433710534871577E-4</v>
      </c>
      <c r="BG1206" s="5">
        <f t="shared" si="1450"/>
        <v>1.062988576819588E-4</v>
      </c>
      <c r="BH1206" s="5">
        <f t="shared" si="1451"/>
        <v>3.4683988525902105E-5</v>
      </c>
      <c r="BI1206" s="5">
        <f t="shared" si="1452"/>
        <v>9.0535615249162319E-6</v>
      </c>
      <c r="BJ1206" s="8">
        <f t="shared" si="1453"/>
        <v>0.3987916413795114</v>
      </c>
      <c r="BK1206" s="8">
        <f t="shared" si="1454"/>
        <v>0.2721077594665684</v>
      </c>
      <c r="BL1206" s="8">
        <f t="shared" si="1455"/>
        <v>0.30706811206587026</v>
      </c>
      <c r="BM1206" s="8">
        <f t="shared" si="1456"/>
        <v>0.44644035624672423</v>
      </c>
      <c r="BN1206" s="8">
        <f t="shared" si="1457"/>
        <v>0.55294231432504226</v>
      </c>
    </row>
    <row r="1207" spans="1:66" x14ac:dyDescent="0.25">
      <c r="A1207" t="s">
        <v>114</v>
      </c>
      <c r="B1207" t="s">
        <v>92</v>
      </c>
      <c r="C1207" t="s">
        <v>128</v>
      </c>
      <c r="D1207" s="7" t="s">
        <v>562</v>
      </c>
      <c r="E1207">
        <f>VLOOKUP(A1207,home!$A$2:$E$405,3,FALSE)</f>
        <v>1.35326086956522</v>
      </c>
      <c r="F1207">
        <f>VLOOKUP(B1207,home!$B$2:$E$405,3,FALSE)</f>
        <v>0.78</v>
      </c>
      <c r="G1207">
        <f>VLOOKUP(C1207,away!$B$2:$E$405,4,FALSE)</f>
        <v>0.8</v>
      </c>
      <c r="H1207">
        <f>VLOOKUP(A1207,away!$A$2:$E$405,3,FALSE)</f>
        <v>1.10869565217391</v>
      </c>
      <c r="I1207">
        <f>VLOOKUP(C1207,away!$B$2:$E$405,3,FALSE)</f>
        <v>0.84</v>
      </c>
      <c r="J1207">
        <f>VLOOKUP(B1207,home!$B$2:$E$405,4,FALSE)</f>
        <v>1.23</v>
      </c>
      <c r="K1207" s="3">
        <f t="shared" si="1402"/>
        <v>0.84443478260869742</v>
      </c>
      <c r="L1207" s="3">
        <f t="shared" si="1403"/>
        <v>1.1455043478260836</v>
      </c>
      <c r="M1207" s="5">
        <f t="shared" si="1404"/>
        <v>0.13670374628987866</v>
      </c>
      <c r="N1207" s="5">
        <f t="shared" si="1405"/>
        <v>0.11543739828008821</v>
      </c>
      <c r="O1207" s="5">
        <f t="shared" si="1406"/>
        <v>0.15659473573916985</v>
      </c>
      <c r="P1207" s="5">
        <f t="shared" si="1407"/>
        <v>0.13223404163157229</v>
      </c>
      <c r="Q1207" s="5">
        <f t="shared" si="1408"/>
        <v>4.8739677160779954E-2</v>
      </c>
      <c r="R1207" s="5">
        <f t="shared" si="1409"/>
        <v>8.9689975317947854E-2</v>
      </c>
      <c r="S1207" s="5">
        <f t="shared" si="1410"/>
        <v>3.1977619927733882E-2</v>
      </c>
      <c r="T1207" s="5">
        <f t="shared" si="1411"/>
        <v>5.5831512099313099E-2</v>
      </c>
      <c r="U1207" s="5">
        <f t="shared" si="1412"/>
        <v>7.5737334809790724E-2</v>
      </c>
      <c r="V1207" s="5">
        <f t="shared" si="1413"/>
        <v>3.4368967278710296E-3</v>
      </c>
      <c r="W1207" s="5">
        <f t="shared" si="1414"/>
        <v>1.3719159562560441E-2</v>
      </c>
      <c r="X1207" s="5">
        <f t="shared" si="1415"/>
        <v>1.5715356927432776E-2</v>
      </c>
      <c r="Y1207" s="5">
        <f t="shared" si="1416"/>
        <v>9.0010048440065053E-3</v>
      </c>
      <c r="Z1207" s="5">
        <f t="shared" si="1417"/>
        <v>3.4246752227707788E-2</v>
      </c>
      <c r="AA1207" s="5">
        <f t="shared" si="1418"/>
        <v>2.8919148772458349E-2</v>
      </c>
      <c r="AB1207" s="5">
        <f t="shared" si="1419"/>
        <v>1.2210167553449721E-2</v>
      </c>
      <c r="AC1207" s="5">
        <f t="shared" si="1420"/>
        <v>2.0778268579459965E-4</v>
      </c>
      <c r="AD1207" s="5">
        <f t="shared" si="1421"/>
        <v>2.8962338806961881E-3</v>
      </c>
      <c r="AE1207" s="5">
        <f t="shared" si="1422"/>
        <v>3.317648502658694E-3</v>
      </c>
      <c r="AF1207" s="5">
        <f t="shared" si="1423"/>
        <v>1.9001903921771156E-3</v>
      </c>
      <c r="AG1207" s="5">
        <f t="shared" si="1424"/>
        <v>7.2555878531207877E-4</v>
      </c>
      <c r="AH1207" s="5">
        <f t="shared" si="1425"/>
        <v>9.807450893940476E-3</v>
      </c>
      <c r="AI1207" s="5">
        <f t="shared" si="1426"/>
        <v>8.2817526635700998E-3</v>
      </c>
      <c r="AJ1207" s="5">
        <f t="shared" si="1427"/>
        <v>3.4967000050404092E-3</v>
      </c>
      <c r="AK1207" s="5">
        <f t="shared" si="1428"/>
        <v>9.8424503620137666E-4</v>
      </c>
      <c r="AL1207" s="5">
        <f t="shared" si="1429"/>
        <v>8.0395585547218553E-6</v>
      </c>
      <c r="AM1207" s="5">
        <f t="shared" si="1430"/>
        <v>4.8913612548592627E-4</v>
      </c>
      <c r="AN1207" s="5">
        <f t="shared" si="1431"/>
        <v>5.6030755842293323E-4</v>
      </c>
      <c r="AO1207" s="5">
        <f t="shared" si="1432"/>
        <v>3.2091737214664379E-4</v>
      </c>
      <c r="AP1207" s="5">
        <f t="shared" si="1433"/>
        <v>1.2253741502896723E-4</v>
      </c>
      <c r="AQ1207" s="5">
        <f t="shared" si="1434"/>
        <v>3.5091785421762825E-5</v>
      </c>
      <c r="AR1207" s="5">
        <f t="shared" si="1435"/>
        <v>2.2468955280199243E-3</v>
      </c>
      <c r="AS1207" s="5">
        <f t="shared" si="1436"/>
        <v>1.8973567367479589E-3</v>
      </c>
      <c r="AT1207" s="5">
        <f t="shared" si="1437"/>
        <v>8.0109701176345508E-4</v>
      </c>
      <c r="AU1207" s="5">
        <f t="shared" si="1438"/>
        <v>2.2549139365898348E-4</v>
      </c>
      <c r="AV1207" s="5">
        <f t="shared" si="1439"/>
        <v>4.7603193996138962E-5</v>
      </c>
      <c r="AW1207" s="5">
        <f t="shared" si="1440"/>
        <v>2.1601930156695997E-7</v>
      </c>
      <c r="AX1207" s="5">
        <f t="shared" si="1441"/>
        <v>6.8840592965128074E-5</v>
      </c>
      <c r="AY1207" s="5">
        <f t="shared" si="1442"/>
        <v>7.8857198548479911E-5</v>
      </c>
      <c r="AZ1207" s="5">
        <f t="shared" si="1443"/>
        <v>4.5165631897334248E-5</v>
      </c>
      <c r="BA1207" s="5">
        <f t="shared" si="1444"/>
        <v>1.7245809236902936E-5</v>
      </c>
      <c r="BB1207" s="5">
        <f t="shared" si="1445"/>
        <v>4.9387873656628895E-6</v>
      </c>
      <c r="BC1207" s="5">
        <f t="shared" si="1446"/>
        <v>1.1314804800710735E-6</v>
      </c>
      <c r="BD1207" s="5">
        <f t="shared" si="1447"/>
        <v>4.2897143274296814E-4</v>
      </c>
      <c r="BE1207" s="5">
        <f t="shared" si="1448"/>
        <v>3.6223839855364974E-4</v>
      </c>
      <c r="BF1207" s="5">
        <f t="shared" si="1449"/>
        <v>1.5294335166758695E-4</v>
      </c>
      <c r="BG1207" s="5">
        <f t="shared" si="1450"/>
        <v>4.3050228638954791E-5</v>
      </c>
      <c r="BH1207" s="5">
        <f t="shared" si="1451"/>
        <v>9.0882776154976239E-6</v>
      </c>
      <c r="BI1207" s="5">
        <f t="shared" si="1452"/>
        <v>1.534891546506046E-6</v>
      </c>
      <c r="BJ1207" s="8">
        <f t="shared" si="1453"/>
        <v>0.26902791019202493</v>
      </c>
      <c r="BK1207" s="8">
        <f t="shared" si="1454"/>
        <v>0.30464698401995366</v>
      </c>
      <c r="BL1207" s="8">
        <f t="shared" si="1455"/>
        <v>0.39193778123652045</v>
      </c>
      <c r="BM1207" s="8">
        <f t="shared" si="1456"/>
        <v>0.32038121207752313</v>
      </c>
      <c r="BN1207" s="8">
        <f t="shared" si="1457"/>
        <v>0.67939957441943688</v>
      </c>
    </row>
    <row r="1208" spans="1:66" x14ac:dyDescent="0.25">
      <c r="A1208" t="s">
        <v>114</v>
      </c>
      <c r="B1208" t="s">
        <v>115</v>
      </c>
      <c r="C1208" t="s">
        <v>121</v>
      </c>
      <c r="D1208" s="7" t="s">
        <v>562</v>
      </c>
      <c r="E1208">
        <f>VLOOKUP(A1208,home!$A$2:$E$405,3,FALSE)</f>
        <v>1.35326086956522</v>
      </c>
      <c r="F1208">
        <f>VLOOKUP(B1208,home!$B$2:$E$405,3,FALSE)</f>
        <v>0.8</v>
      </c>
      <c r="G1208">
        <f>VLOOKUP(C1208,away!$B$2:$E$405,4,FALSE)</f>
        <v>1.03</v>
      </c>
      <c r="H1208">
        <f>VLOOKUP(A1208,away!$A$2:$E$405,3,FALSE)</f>
        <v>1.10869565217391</v>
      </c>
      <c r="I1208">
        <f>VLOOKUP(C1208,away!$B$2:$E$405,3,FALSE)</f>
        <v>0.74</v>
      </c>
      <c r="J1208">
        <f>VLOOKUP(B1208,home!$B$2:$E$405,4,FALSE)</f>
        <v>1.1000000000000001</v>
      </c>
      <c r="K1208" s="3">
        <f t="shared" si="1402"/>
        <v>1.1150869565217414</v>
      </c>
      <c r="L1208" s="3">
        <f t="shared" si="1403"/>
        <v>0.90247826086956284</v>
      </c>
      <c r="M1208" s="5">
        <f t="shared" si="1404"/>
        <v>0.13297884582059413</v>
      </c>
      <c r="N1208" s="5">
        <f t="shared" si="1405"/>
        <v>0.14828297646786021</v>
      </c>
      <c r="O1208" s="5">
        <f t="shared" si="1406"/>
        <v>0.12001051750861154</v>
      </c>
      <c r="P1208" s="5">
        <f t="shared" si="1407"/>
        <v>0.1338221627192768</v>
      </c>
      <c r="Q1208" s="5">
        <f t="shared" si="1408"/>
        <v>8.267420646676564E-2</v>
      </c>
      <c r="R1208" s="5">
        <f t="shared" si="1409"/>
        <v>5.4153441563613972E-2</v>
      </c>
      <c r="S1208" s="5">
        <f t="shared" si="1410"/>
        <v>3.3667706928035251E-2</v>
      </c>
      <c r="T1208" s="5">
        <f t="shared" si="1411"/>
        <v>7.4611674070897818E-2</v>
      </c>
      <c r="U1208" s="5">
        <f t="shared" si="1412"/>
        <v>6.0385796338348278E-2</v>
      </c>
      <c r="V1208" s="5">
        <f t="shared" si="1413"/>
        <v>3.7645798532054114E-3</v>
      </c>
      <c r="W1208" s="5">
        <f t="shared" si="1414"/>
        <v>3.0729643090625244E-2</v>
      </c>
      <c r="X1208" s="5">
        <f t="shared" si="1415"/>
        <v>2.7732834853569852E-2</v>
      </c>
      <c r="Y1208" s="5">
        <f t="shared" si="1416"/>
        <v>1.2514140283816257E-2</v>
      </c>
      <c r="Z1208" s="5">
        <f t="shared" si="1417"/>
        <v>1.6290767920810616E-2</v>
      </c>
      <c r="AA1208" s="5">
        <f t="shared" si="1418"/>
        <v>1.8165622820218726E-2</v>
      </c>
      <c r="AB1208" s="5">
        <f t="shared" si="1419"/>
        <v>1.0128124531959798E-2</v>
      </c>
      <c r="AC1208" s="5">
        <f t="shared" si="1420"/>
        <v>2.367783643408576E-4</v>
      </c>
      <c r="AD1208" s="5">
        <f t="shared" si="1421"/>
        <v>8.5665560472311716E-3</v>
      </c>
      <c r="AE1208" s="5">
        <f t="shared" si="1422"/>
        <v>7.7311306031468243E-3</v>
      </c>
      <c r="AF1208" s="5">
        <f t="shared" si="1423"/>
        <v>3.4885886506416997E-3</v>
      </c>
      <c r="AG1208" s="5">
        <f t="shared" si="1424"/>
        <v>1.0494584727734721E-3</v>
      </c>
      <c r="AH1208" s="5">
        <f t="shared" si="1425"/>
        <v>3.6755159753507063E-3</v>
      </c>
      <c r="AI1208" s="5">
        <f t="shared" si="1426"/>
        <v>4.0985199226008587E-3</v>
      </c>
      <c r="AJ1208" s="5">
        <f t="shared" si="1427"/>
        <v>2.285103053368358E-3</v>
      </c>
      <c r="AK1208" s="5">
        <f t="shared" si="1428"/>
        <v>8.4936286970635337E-4</v>
      </c>
      <c r="AL1208" s="5">
        <f t="shared" si="1429"/>
        <v>9.5311980204656736E-6</v>
      </c>
      <c r="AM1208" s="5">
        <f t="shared" si="1430"/>
        <v>1.9104909821159827E-3</v>
      </c>
      <c r="AN1208" s="5">
        <f t="shared" si="1431"/>
        <v>1.7241765789470151E-3</v>
      </c>
      <c r="AO1208" s="5">
        <f t="shared" si="1432"/>
        <v>7.7801594020006728E-4</v>
      </c>
      <c r="AP1208" s="5">
        <f t="shared" si="1433"/>
        <v>2.3404749088018487E-4</v>
      </c>
      <c r="AQ1208" s="5">
        <f t="shared" si="1434"/>
        <v>5.2805693132608519E-5</v>
      </c>
      <c r="AR1208" s="5">
        <f t="shared" si="1435"/>
        <v>6.6341465304656027E-4</v>
      </c>
      <c r="AS1208" s="5">
        <f t="shared" si="1436"/>
        <v>7.3976502637761589E-4</v>
      </c>
      <c r="AT1208" s="5">
        <f t="shared" si="1437"/>
        <v>4.1245116590232084E-4</v>
      </c>
      <c r="AU1208" s="5">
        <f t="shared" si="1438"/>
        <v>1.5330630509995422E-4</v>
      </c>
      <c r="AV1208" s="5">
        <f t="shared" si="1439"/>
        <v>4.273746529237539E-5</v>
      </c>
      <c r="AW1208" s="5">
        <f t="shared" si="1440"/>
        <v>2.6643451038596034E-7</v>
      </c>
      <c r="AX1208" s="5">
        <f t="shared" si="1441"/>
        <v>3.5506059578499017E-4</v>
      </c>
      <c r="AY1208" s="5">
        <f t="shared" si="1442"/>
        <v>3.2043446898734877E-4</v>
      </c>
      <c r="AZ1208" s="5">
        <f t="shared" si="1443"/>
        <v>1.4459257114718218E-4</v>
      </c>
      <c r="BA1208" s="5">
        <f t="shared" si="1444"/>
        <v>4.3497217381189167E-5</v>
      </c>
      <c r="BB1208" s="5">
        <f t="shared" si="1445"/>
        <v>9.8138232737102287E-6</v>
      </c>
      <c r="BC1208" s="5">
        <f t="shared" si="1446"/>
        <v>1.7713524321078501E-6</v>
      </c>
      <c r="BD1208" s="5">
        <f t="shared" si="1447"/>
        <v>9.978621705280731E-5</v>
      </c>
      <c r="BE1208" s="5">
        <f t="shared" si="1448"/>
        <v>1.112703090762328E-4</v>
      </c>
      <c r="BF1208" s="5">
        <f t="shared" si="1449"/>
        <v>6.2038035149524978E-5</v>
      </c>
      <c r="BG1208" s="5">
        <f t="shared" si="1450"/>
        <v>2.3059267934490869E-5</v>
      </c>
      <c r="BH1208" s="5">
        <f t="shared" si="1451"/>
        <v>6.4282722251727044E-6</v>
      </c>
      <c r="BI1208" s="5">
        <f t="shared" si="1452"/>
        <v>1.4336165022522128E-6</v>
      </c>
      <c r="BJ1208" s="8">
        <f t="shared" si="1453"/>
        <v>0.4029559157216106</v>
      </c>
      <c r="BK1208" s="8">
        <f t="shared" si="1454"/>
        <v>0.30480003935246025</v>
      </c>
      <c r="BL1208" s="8">
        <f t="shared" si="1455"/>
        <v>0.27606769491743793</v>
      </c>
      <c r="BM1208" s="8">
        <f t="shared" si="1456"/>
        <v>0.32787209933112016</v>
      </c>
      <c r="BN1208" s="8">
        <f t="shared" si="1457"/>
        <v>0.67192215054672222</v>
      </c>
    </row>
    <row r="1209" spans="1:66" x14ac:dyDescent="0.25">
      <c r="A1209" t="s">
        <v>114</v>
      </c>
      <c r="B1209" t="s">
        <v>120</v>
      </c>
      <c r="C1209" t="s">
        <v>95</v>
      </c>
      <c r="D1209" s="7" t="s">
        <v>562</v>
      </c>
      <c r="E1209">
        <f>VLOOKUP(A1209,home!$A$2:$E$405,3,FALSE)</f>
        <v>1.35326086956522</v>
      </c>
      <c r="F1209">
        <f>VLOOKUP(B1209,home!$B$2:$E$405,3,FALSE)</f>
        <v>0.9</v>
      </c>
      <c r="G1209">
        <f>VLOOKUP(C1209,away!$B$2:$E$405,4,FALSE)</f>
        <v>0.96</v>
      </c>
      <c r="H1209">
        <f>VLOOKUP(A1209,away!$A$2:$E$405,3,FALSE)</f>
        <v>1.10869565217391</v>
      </c>
      <c r="I1209">
        <f>VLOOKUP(C1209,away!$B$2:$E$405,3,FALSE)</f>
        <v>0.64</v>
      </c>
      <c r="J1209">
        <f>VLOOKUP(B1209,home!$B$2:$E$405,4,FALSE)</f>
        <v>1.1399999999999999</v>
      </c>
      <c r="K1209" s="3">
        <f t="shared" si="1402"/>
        <v>1.16921739130435</v>
      </c>
      <c r="L1209" s="3">
        <f t="shared" si="1403"/>
        <v>0.80890434782608467</v>
      </c>
      <c r="M1209" s="5">
        <f t="shared" si="1404"/>
        <v>0.13832881105391501</v>
      </c>
      <c r="N1209" s="5">
        <f t="shared" si="1405"/>
        <v>0.16173645160269084</v>
      </c>
      <c r="O1209" s="5">
        <f t="shared" si="1406"/>
        <v>0.11189477669112478</v>
      </c>
      <c r="P1209" s="5">
        <f t="shared" si="1407"/>
        <v>0.1308293189033797</v>
      </c>
      <c r="Q1209" s="5">
        <f t="shared" si="1408"/>
        <v>9.4552536010860236E-2</v>
      </c>
      <c r="R1209" s="5">
        <f t="shared" si="1409"/>
        <v>4.5256085682239836E-2</v>
      </c>
      <c r="S1209" s="5">
        <f t="shared" si="1410"/>
        <v>3.0934102871112989E-2</v>
      </c>
      <c r="T1209" s="5">
        <f t="shared" si="1411"/>
        <v>7.6483957477167269E-2</v>
      </c>
      <c r="U1209" s="5">
        <f t="shared" si="1412"/>
        <v>5.2914202442034611E-2</v>
      </c>
      <c r="V1209" s="5">
        <f t="shared" si="1413"/>
        <v>3.250779050518507E-3</v>
      </c>
      <c r="W1209" s="5">
        <f t="shared" si="1414"/>
        <v>3.6850823165276221E-2</v>
      </c>
      <c r="X1209" s="5">
        <f t="shared" si="1415"/>
        <v>2.9808791079362126E-2</v>
      </c>
      <c r="Y1209" s="5">
        <f t="shared" si="1416"/>
        <v>1.2056230353767716E-2</v>
      </c>
      <c r="Z1209" s="5">
        <f t="shared" si="1417"/>
        <v>1.2202614824651209E-2</v>
      </c>
      <c r="AA1209" s="5">
        <f t="shared" si="1418"/>
        <v>1.4267509472370475E-2</v>
      </c>
      <c r="AB1209" s="5">
        <f t="shared" si="1419"/>
        <v>8.3409101028475569E-3</v>
      </c>
      <c r="AC1209" s="5">
        <f t="shared" si="1420"/>
        <v>1.9215863539399781E-4</v>
      </c>
      <c r="AD1209" s="5">
        <f t="shared" si="1421"/>
        <v>1.0771655832180538E-2</v>
      </c>
      <c r="AE1209" s="5">
        <f t="shared" si="1422"/>
        <v>8.7132392359370384E-3</v>
      </c>
      <c r="AF1209" s="5">
        <f t="shared" si="1423"/>
        <v>3.524088550799151E-3</v>
      </c>
      <c r="AG1209" s="5">
        <f t="shared" si="1424"/>
        <v>9.5021685028851986E-4</v>
      </c>
      <c r="AH1209" s="5">
        <f t="shared" si="1425"/>
        <v>2.4676870466268487E-3</v>
      </c>
      <c r="AI1209" s="5">
        <f t="shared" si="1426"/>
        <v>2.8852626112125801E-3</v>
      </c>
      <c r="AJ1209" s="5">
        <f t="shared" si="1427"/>
        <v>1.6867496117549752E-3</v>
      </c>
      <c r="AK1209" s="5">
        <f t="shared" si="1428"/>
        <v>6.5739232694659276E-4</v>
      </c>
      <c r="AL1209" s="5">
        <f t="shared" si="1429"/>
        <v>7.2696304402417145E-6</v>
      </c>
      <c r="AM1209" s="5">
        <f t="shared" si="1430"/>
        <v>2.5188814664260832E-3</v>
      </c>
      <c r="AN1209" s="5">
        <f t="shared" si="1431"/>
        <v>2.0375341698506025E-3</v>
      </c>
      <c r="AO1209" s="5">
        <f t="shared" si="1432"/>
        <v>8.2408512441818215E-4</v>
      </c>
      <c r="AP1209" s="5">
        <f t="shared" si="1433"/>
        <v>2.2220201337355585E-4</v>
      </c>
      <c r="AQ1209" s="5">
        <f t="shared" si="1434"/>
        <v>4.4935043678394766E-5</v>
      </c>
      <c r="AR1209" s="5">
        <f t="shared" si="1435"/>
        <v>3.9922455621811388E-4</v>
      </c>
      <c r="AS1209" s="5">
        <f t="shared" si="1436"/>
        <v>4.6678029416597996E-4</v>
      </c>
      <c r="AT1209" s="5">
        <f t="shared" si="1437"/>
        <v>2.7288381892851216E-4</v>
      </c>
      <c r="AU1209" s="5">
        <f t="shared" si="1438"/>
        <v>1.0635350229892124E-4</v>
      </c>
      <c r="AV1209" s="5">
        <f t="shared" si="1439"/>
        <v>3.1087591128506457E-5</v>
      </c>
      <c r="AW1209" s="5">
        <f t="shared" si="1440"/>
        <v>1.9098632372346452E-7</v>
      </c>
      <c r="AX1209" s="5">
        <f t="shared" si="1441"/>
        <v>4.9085333619659647E-4</v>
      </c>
      <c r="AY1209" s="5">
        <f t="shared" si="1442"/>
        <v>3.9705339779436567E-4</v>
      </c>
      <c r="AZ1209" s="5">
        <f t="shared" si="1443"/>
        <v>1.6058910989749116E-4</v>
      </c>
      <c r="BA1209" s="5">
        <f t="shared" si="1444"/>
        <v>4.3300409736533848E-5</v>
      </c>
      <c r="BB1209" s="5">
        <f t="shared" si="1445"/>
        <v>8.7564724246332866E-6</v>
      </c>
      <c r="BC1209" s="5">
        <f t="shared" si="1446"/>
        <v>1.4166297231810176E-6</v>
      </c>
      <c r="BD1209" s="5">
        <f t="shared" si="1447"/>
        <v>5.3822413213961882E-5</v>
      </c>
      <c r="BE1209" s="5">
        <f t="shared" si="1448"/>
        <v>6.2930101571733292E-5</v>
      </c>
      <c r="BF1209" s="5">
        <f t="shared" si="1449"/>
        <v>3.6789484597109886E-5</v>
      </c>
      <c r="BG1209" s="5">
        <f t="shared" si="1450"/>
        <v>1.4338301736021469E-5</v>
      </c>
      <c r="BH1209" s="5">
        <f t="shared" si="1451"/>
        <v>4.1911479378814125E-6</v>
      </c>
      <c r="BI1209" s="5">
        <f t="shared" si="1452"/>
        <v>9.8007261170006215E-7</v>
      </c>
      <c r="BJ1209" s="8">
        <f t="shared" si="1453"/>
        <v>0.44219759733184927</v>
      </c>
      <c r="BK1209" s="8">
        <f t="shared" si="1454"/>
        <v>0.30393949354255484</v>
      </c>
      <c r="BL1209" s="8">
        <f t="shared" si="1455"/>
        <v>0.24181995727156669</v>
      </c>
      <c r="BM1209" s="8">
        <f t="shared" si="1456"/>
        <v>0.31716482061494095</v>
      </c>
      <c r="BN1209" s="8">
        <f t="shared" si="1457"/>
        <v>0.68259797994421034</v>
      </c>
    </row>
    <row r="1210" spans="1:66" x14ac:dyDescent="0.25">
      <c r="A1210" t="s">
        <v>114</v>
      </c>
      <c r="B1210" t="s">
        <v>476</v>
      </c>
      <c r="C1210" t="s">
        <v>109</v>
      </c>
      <c r="D1210" s="7" t="s">
        <v>562</v>
      </c>
      <c r="E1210">
        <f>VLOOKUP(A1210,home!$A$2:$E$405,3,FALSE)</f>
        <v>1.35326086956522</v>
      </c>
      <c r="F1210">
        <f>VLOOKUP(B1210,home!$B$2:$E$405,3,FALSE)</f>
        <v>1.1599999999999999</v>
      </c>
      <c r="G1210">
        <f>VLOOKUP(C1210,away!$B$2:$E$405,4,FALSE)</f>
        <v>1.25</v>
      </c>
      <c r="H1210">
        <f>VLOOKUP(A1210,away!$A$2:$E$405,3,FALSE)</f>
        <v>1.10869565217391</v>
      </c>
      <c r="I1210">
        <f>VLOOKUP(C1210,away!$B$2:$E$405,3,FALSE)</f>
        <v>0.43</v>
      </c>
      <c r="J1210">
        <f>VLOOKUP(B1210,home!$B$2:$E$405,4,FALSE)</f>
        <v>0.69</v>
      </c>
      <c r="K1210" s="3">
        <f t="shared" si="1402"/>
        <v>1.9622282608695687</v>
      </c>
      <c r="L1210" s="3">
        <f t="shared" si="1403"/>
        <v>0.32894999999999908</v>
      </c>
      <c r="M1210" s="5">
        <f t="shared" si="1404"/>
        <v>0.10114721381092878</v>
      </c>
      <c r="N1210" s="5">
        <f t="shared" si="1405"/>
        <v>0.19847392144802123</v>
      </c>
      <c r="O1210" s="5">
        <f t="shared" si="1406"/>
        <v>3.3272375983104931E-2</v>
      </c>
      <c r="P1210" s="5">
        <f t="shared" si="1407"/>
        <v>6.5287996460326389E-2</v>
      </c>
      <c r="Q1210" s="5">
        <f t="shared" si="1408"/>
        <v>0.19472556885545705</v>
      </c>
      <c r="R1210" s="5">
        <f t="shared" si="1409"/>
        <v>5.4724740398211678E-3</v>
      </c>
      <c r="S1210" s="5">
        <f t="shared" si="1410"/>
        <v>1.0535442157040992E-2</v>
      </c>
      <c r="T1210" s="5">
        <f t="shared" si="1411"/>
        <v>6.4054975875002418E-2</v>
      </c>
      <c r="U1210" s="5">
        <f t="shared" si="1412"/>
        <v>1.0738243217812153E-2</v>
      </c>
      <c r="V1210" s="5">
        <f t="shared" si="1413"/>
        <v>7.5559604257460376E-4</v>
      </c>
      <c r="W1210" s="5">
        <f t="shared" si="1414"/>
        <v>0.12736533810736031</v>
      </c>
      <c r="X1210" s="5">
        <f t="shared" si="1415"/>
        <v>4.1896827970416058E-2</v>
      </c>
      <c r="Y1210" s="5">
        <f t="shared" si="1416"/>
        <v>6.8909807804341623E-3</v>
      </c>
      <c r="Z1210" s="5">
        <f t="shared" si="1417"/>
        <v>6.0005677846638951E-4</v>
      </c>
      <c r="AA1210" s="5">
        <f t="shared" si="1418"/>
        <v>1.1774483688330995E-3</v>
      </c>
      <c r="AB1210" s="5">
        <f t="shared" si="1419"/>
        <v>1.1552112325195418E-3</v>
      </c>
      <c r="AC1210" s="5">
        <f t="shared" si="1420"/>
        <v>3.0482396582161967E-5</v>
      </c>
      <c r="AD1210" s="5">
        <f t="shared" si="1421"/>
        <v>6.2479966472367574E-2</v>
      </c>
      <c r="AE1210" s="5">
        <f t="shared" si="1422"/>
        <v>2.0552784971085255E-2</v>
      </c>
      <c r="AF1210" s="5">
        <f t="shared" si="1423"/>
        <v>3.380419308119238E-3</v>
      </c>
      <c r="AG1210" s="5">
        <f t="shared" si="1424"/>
        <v>3.7066297713527342E-4</v>
      </c>
      <c r="AH1210" s="5">
        <f t="shared" si="1425"/>
        <v>4.9347169319129572E-5</v>
      </c>
      <c r="AI1210" s="5">
        <f t="shared" si="1426"/>
        <v>9.6830410231911761E-5</v>
      </c>
      <c r="AJ1210" s="5">
        <f t="shared" si="1427"/>
        <v>9.5001683734325553E-5</v>
      </c>
      <c r="AK1210" s="5">
        <f t="shared" si="1428"/>
        <v>6.2138329551228815E-5</v>
      </c>
      <c r="AL1210" s="5">
        <f t="shared" si="1429"/>
        <v>7.870249807883194E-7</v>
      </c>
      <c r="AM1210" s="5">
        <f t="shared" si="1430"/>
        <v>2.4519991190052551E-2</v>
      </c>
      <c r="AN1210" s="5">
        <f t="shared" si="1431"/>
        <v>8.0658511019677647E-3</v>
      </c>
      <c r="AO1210" s="5">
        <f t="shared" si="1432"/>
        <v>1.3266308599961443E-3</v>
      </c>
      <c r="AP1210" s="5">
        <f t="shared" si="1433"/>
        <v>1.4546507379857682E-4</v>
      </c>
      <c r="AQ1210" s="5">
        <f t="shared" si="1434"/>
        <v>1.196268400651043E-5</v>
      </c>
      <c r="AR1210" s="5">
        <f t="shared" si="1435"/>
        <v>3.2465502695055269E-6</v>
      </c>
      <c r="AS1210" s="5">
        <f t="shared" si="1436"/>
        <v>6.3704726891574598E-6</v>
      </c>
      <c r="AT1210" s="5">
        <f t="shared" si="1437"/>
        <v>6.2501607728812644E-6</v>
      </c>
      <c r="AU1210" s="5">
        <f t="shared" si="1438"/>
        <v>4.0880807011753342E-6</v>
      </c>
      <c r="AV1210" s="5">
        <f t="shared" si="1439"/>
        <v>2.0054368711404312E-6</v>
      </c>
      <c r="AW1210" s="5">
        <f t="shared" si="1440"/>
        <v>1.4111248299474023E-8</v>
      </c>
      <c r="AX1210" s="5">
        <f t="shared" si="1441"/>
        <v>8.018969944898988E-3</v>
      </c>
      <c r="AY1210" s="5">
        <f t="shared" si="1442"/>
        <v>2.6378401633745142E-3</v>
      </c>
      <c r="AZ1210" s="5">
        <f t="shared" si="1443"/>
        <v>4.3385876087102202E-4</v>
      </c>
      <c r="BA1210" s="5">
        <f t="shared" si="1444"/>
        <v>4.7572613129507436E-5</v>
      </c>
      <c r="BB1210" s="5">
        <f t="shared" si="1445"/>
        <v>3.9122527722378579E-6</v>
      </c>
      <c r="BC1210" s="5">
        <f t="shared" si="1446"/>
        <v>2.5738710988552805E-7</v>
      </c>
      <c r="BD1210" s="5">
        <f t="shared" si="1447"/>
        <v>1.7799211852563985E-7</v>
      </c>
      <c r="BE1210" s="5">
        <f t="shared" si="1448"/>
        <v>3.4926116518305646E-7</v>
      </c>
      <c r="BF1210" s="5">
        <f t="shared" si="1449"/>
        <v>3.4266506437321402E-7</v>
      </c>
      <c r="BG1210" s="5">
        <f t="shared" si="1450"/>
        <v>2.2412902444193686E-7</v>
      </c>
      <c r="BH1210" s="5">
        <f t="shared" si="1451"/>
        <v>1.0994807646027374E-7</v>
      </c>
      <c r="BI1210" s="5">
        <f t="shared" si="1452"/>
        <v>4.314864457171945E-8</v>
      </c>
      <c r="BJ1210" s="8">
        <f t="shared" si="1453"/>
        <v>0.76540375879737621</v>
      </c>
      <c r="BK1210" s="8">
        <f t="shared" si="1454"/>
        <v>0.18039535805580825</v>
      </c>
      <c r="BL1210" s="8">
        <f t="shared" si="1455"/>
        <v>5.2142278280324902E-2</v>
      </c>
      <c r="BM1210" s="8">
        <f t="shared" si="1456"/>
        <v>0.39752407526218997</v>
      </c>
      <c r="BN1210" s="8">
        <f t="shared" si="1457"/>
        <v>0.59837955059765957</v>
      </c>
    </row>
    <row r="1211" spans="1:66" x14ac:dyDescent="0.25">
      <c r="A1211" t="s">
        <v>114</v>
      </c>
      <c r="B1211" t="s">
        <v>126</v>
      </c>
      <c r="C1211" t="s">
        <v>320</v>
      </c>
      <c r="D1211" s="7" t="s">
        <v>562</v>
      </c>
      <c r="E1211">
        <f>VLOOKUP(A1211,home!$A$2:$E$405,3,FALSE)</f>
        <v>1.35326086956522</v>
      </c>
      <c r="F1211">
        <f>VLOOKUP(B1211,home!$B$2:$E$405,3,FALSE)</f>
        <v>1.03</v>
      </c>
      <c r="G1211">
        <f>VLOOKUP(C1211,away!$B$2:$E$405,4,FALSE)</f>
        <v>1.25</v>
      </c>
      <c r="H1211">
        <f>VLOOKUP(A1211,away!$A$2:$E$405,3,FALSE)</f>
        <v>1.10869565217391</v>
      </c>
      <c r="I1211">
        <f>VLOOKUP(C1211,away!$B$2:$E$405,3,FALSE)</f>
        <v>0.64</v>
      </c>
      <c r="J1211">
        <f>VLOOKUP(B1211,home!$B$2:$E$405,4,FALSE)</f>
        <v>1.41</v>
      </c>
      <c r="K1211" s="3">
        <f t="shared" si="1402"/>
        <v>1.7423233695652207</v>
      </c>
      <c r="L1211" s="3">
        <f t="shared" si="1403"/>
        <v>1.0004869565217362</v>
      </c>
      <c r="M1211" s="5">
        <f t="shared" si="1404"/>
        <v>6.4389137910281335E-2</v>
      </c>
      <c r="N1211" s="5">
        <f t="shared" si="1405"/>
        <v>0.11218669972724107</v>
      </c>
      <c r="O1211" s="5">
        <f t="shared" si="1406"/>
        <v>6.4420492620915717E-2</v>
      </c>
      <c r="P1211" s="5">
        <f t="shared" si="1407"/>
        <v>0.11224132977232532</v>
      </c>
      <c r="Q1211" s="5">
        <f t="shared" si="1408"/>
        <v>9.7732754344584172E-2</v>
      </c>
      <c r="R1211" s="5">
        <f t="shared" si="1409"/>
        <v>3.2225931299965468E-2</v>
      </c>
      <c r="S1211" s="5">
        <f t="shared" si="1410"/>
        <v>4.8913980361927942E-2</v>
      </c>
      <c r="T1211" s="5">
        <f t="shared" si="1411"/>
        <v>9.7780345946699515E-2</v>
      </c>
      <c r="U1211" s="5">
        <f t="shared" si="1412"/>
        <v>5.6147993209933147E-2</v>
      </c>
      <c r="V1211" s="5">
        <f t="shared" si="1413"/>
        <v>9.4739412723964956E-3</v>
      </c>
      <c r="W1211" s="5">
        <f t="shared" si="1414"/>
        <v>5.6760687288848609E-2</v>
      </c>
      <c r="X1211" s="5">
        <f t="shared" si="1415"/>
        <v>5.6788327275702148E-2</v>
      </c>
      <c r="Y1211" s="5">
        <f t="shared" si="1416"/>
        <v>2.8407990361013772E-2</v>
      </c>
      <c r="Z1211" s="5">
        <f t="shared" si="1417"/>
        <v>1.074720797579367E-2</v>
      </c>
      <c r="AA1211" s="5">
        <f t="shared" si="1418"/>
        <v>1.8725111613803042E-2</v>
      </c>
      <c r="AB1211" s="5">
        <f t="shared" si="1419"/>
        <v>1.6312599781223087E-2</v>
      </c>
      <c r="AC1211" s="5">
        <f t="shared" si="1420"/>
        <v>1.032169206940206E-3</v>
      </c>
      <c r="AD1211" s="5">
        <f t="shared" si="1421"/>
        <v>2.4723867983986125E-2</v>
      </c>
      <c r="AE1211" s="5">
        <f t="shared" si="1422"/>
        <v>2.4735907432743474E-2</v>
      </c>
      <c r="AF1211" s="5">
        <f t="shared" si="1423"/>
        <v>1.2373976372094456E-2</v>
      </c>
      <c r="AG1211" s="5">
        <f t="shared" si="1424"/>
        <v>4.126667320196219E-3</v>
      </c>
      <c r="AH1211" s="5">
        <f t="shared" si="1425"/>
        <v>2.6881103497019844E-3</v>
      </c>
      <c r="AI1211" s="5">
        <f t="shared" si="1426"/>
        <v>4.683557482255905E-3</v>
      </c>
      <c r="AJ1211" s="5">
        <f t="shared" si="1427"/>
        <v>4.0801358270182563E-3</v>
      </c>
      <c r="AK1211" s="5">
        <f t="shared" si="1428"/>
        <v>2.3696386674714087E-3</v>
      </c>
      <c r="AL1211" s="5">
        <f t="shared" si="1429"/>
        <v>7.1969930393192246E-5</v>
      </c>
      <c r="AM1211" s="5">
        <f t="shared" si="1430"/>
        <v>8.6153945949088706E-3</v>
      </c>
      <c r="AN1211" s="5">
        <f t="shared" si="1431"/>
        <v>8.6195899174941921E-3</v>
      </c>
      <c r="AO1211" s="5">
        <f t="shared" si="1432"/>
        <v>4.3118936415096039E-3</v>
      </c>
      <c r="AP1211" s="5">
        <f t="shared" si="1433"/>
        <v>1.4379977820797901E-3</v>
      </c>
      <c r="AQ1211" s="5">
        <f t="shared" si="1434"/>
        <v>3.5967450611950399E-4</v>
      </c>
      <c r="AR1211" s="5">
        <f t="shared" si="1435"/>
        <v>5.3788386851358382E-4</v>
      </c>
      <c r="AS1211" s="5">
        <f t="shared" si="1436"/>
        <v>9.3716763422336364E-4</v>
      </c>
      <c r="AT1211" s="5">
        <f t="shared" si="1437"/>
        <v>8.1642453515375871E-4</v>
      </c>
      <c r="AU1211" s="5">
        <f t="shared" si="1438"/>
        <v>4.741585156949386E-4</v>
      </c>
      <c r="AV1211" s="5">
        <f t="shared" si="1439"/>
        <v>2.0653436569341224E-4</v>
      </c>
      <c r="AW1211" s="5">
        <f t="shared" si="1440"/>
        <v>3.484887596953135E-6</v>
      </c>
      <c r="AX1211" s="5">
        <f t="shared" si="1441"/>
        <v>2.5018005567892716E-3</v>
      </c>
      <c r="AY1211" s="5">
        <f t="shared" si="1442"/>
        <v>2.5030188248864834E-3</v>
      </c>
      <c r="AZ1211" s="5">
        <f t="shared" si="1443"/>
        <v>1.2521188431136451E-3</v>
      </c>
      <c r="BA1211" s="5">
        <f t="shared" si="1444"/>
        <v>4.175761901834294E-4</v>
      </c>
      <c r="BB1211" s="5">
        <f t="shared" si="1445"/>
        <v>1.0444488290814024E-4</v>
      </c>
      <c r="BC1211" s="5">
        <f t="shared" si="1446"/>
        <v>2.0899148605006875E-5</v>
      </c>
      <c r="BD1211" s="5">
        <f t="shared" si="1447"/>
        <v>8.9690965761882185E-5</v>
      </c>
      <c r="BE1211" s="5">
        <f t="shared" si="1448"/>
        <v>1.5627066568580142E-4</v>
      </c>
      <c r="BF1211" s="5">
        <f t="shared" si="1449"/>
        <v>1.3613701640094285E-4</v>
      </c>
      <c r="BG1211" s="5">
        <f t="shared" si="1450"/>
        <v>7.9064901712748808E-5</v>
      </c>
      <c r="BH1211" s="5">
        <f t="shared" si="1451"/>
        <v>3.4439156491624875E-5</v>
      </c>
      <c r="BI1211" s="5">
        <f t="shared" si="1452"/>
        <v>1.2000829436694349E-5</v>
      </c>
      <c r="BJ1211" s="8">
        <f t="shared" si="1453"/>
        <v>0.54576163294170754</v>
      </c>
      <c r="BK1211" s="8">
        <f t="shared" si="1454"/>
        <v>0.238625547279151</v>
      </c>
      <c r="BL1211" s="8">
        <f t="shared" si="1455"/>
        <v>0.20513334330705676</v>
      </c>
      <c r="BM1211" s="8">
        <f t="shared" si="1456"/>
        <v>0.5145718518911061</v>
      </c>
      <c r="BN1211" s="8">
        <f t="shared" si="1457"/>
        <v>0.48319634567531311</v>
      </c>
    </row>
    <row r="1212" spans="1:66" x14ac:dyDescent="0.25">
      <c r="A1212" t="s">
        <v>114</v>
      </c>
      <c r="B1212" t="s">
        <v>345</v>
      </c>
      <c r="C1212" t="s">
        <v>113</v>
      </c>
      <c r="D1212" s="7" t="s">
        <v>562</v>
      </c>
      <c r="E1212">
        <f>VLOOKUP(A1212,home!$A$2:$E$405,3,FALSE)</f>
        <v>1.35326086956522</v>
      </c>
      <c r="F1212">
        <f>VLOOKUP(B1212,home!$B$2:$E$405,3,FALSE)</f>
        <v>0.77</v>
      </c>
      <c r="G1212">
        <f>VLOOKUP(C1212,away!$B$2:$E$405,4,FALSE)</f>
        <v>1.45</v>
      </c>
      <c r="H1212">
        <f>VLOOKUP(A1212,away!$A$2:$E$405,3,FALSE)</f>
        <v>1.10869565217391</v>
      </c>
      <c r="I1212">
        <f>VLOOKUP(C1212,away!$B$2:$E$405,3,FALSE)</f>
        <v>0.49</v>
      </c>
      <c r="J1212">
        <f>VLOOKUP(B1212,home!$B$2:$E$405,4,FALSE)</f>
        <v>1.02</v>
      </c>
      <c r="K1212" s="3">
        <f t="shared" si="1402"/>
        <v>1.5109157608695682</v>
      </c>
      <c r="L1212" s="3">
        <f t="shared" si="1403"/>
        <v>0.55412608695652021</v>
      </c>
      <c r="M1212" s="5">
        <f t="shared" si="1404"/>
        <v>0.12681298360926968</v>
      </c>
      <c r="N1212" s="5">
        <f t="shared" si="1405"/>
        <v>0.19160373561813979</v>
      </c>
      <c r="O1212" s="5">
        <f t="shared" si="1406"/>
        <v>7.0270382382685931E-2</v>
      </c>
      <c r="P1212" s="5">
        <f t="shared" si="1407"/>
        <v>0.10617262826433142</v>
      </c>
      <c r="Q1212" s="5">
        <f t="shared" si="1408"/>
        <v>0.14474855199346667</v>
      </c>
      <c r="R1212" s="5">
        <f t="shared" si="1409"/>
        <v>1.9469326009328075E-2</v>
      </c>
      <c r="S1212" s="5">
        <f t="shared" si="1410"/>
        <v>2.2222935443441283E-2</v>
      </c>
      <c r="T1212" s="5">
        <f t="shared" si="1411"/>
        <v>8.0208948708762093E-2</v>
      </c>
      <c r="U1212" s="5">
        <f t="shared" si="1412"/>
        <v>2.9416511521001602E-2</v>
      </c>
      <c r="V1212" s="5">
        <f t="shared" si="1413"/>
        <v>2.0673202701289198E-3</v>
      </c>
      <c r="W1212" s="5">
        <f t="shared" si="1414"/>
        <v>7.2900956189992303E-2</v>
      </c>
      <c r="X1212" s="5">
        <f t="shared" si="1415"/>
        <v>4.0396321588949145E-2</v>
      </c>
      <c r="Y1212" s="5">
        <f t="shared" si="1416"/>
        <v>1.1192327804760793E-2</v>
      </c>
      <c r="Z1212" s="5">
        <f t="shared" si="1417"/>
        <v>3.596153812409924E-3</v>
      </c>
      <c r="AA1212" s="5">
        <f t="shared" si="1418"/>
        <v>5.433485473681339E-3</v>
      </c>
      <c r="AB1212" s="5">
        <f t="shared" si="1419"/>
        <v>4.1047694193204936E-3</v>
      </c>
      <c r="AC1212" s="5">
        <f t="shared" si="1420"/>
        <v>1.0817742212619487E-4</v>
      </c>
      <c r="AD1212" s="5">
        <f t="shared" si="1421"/>
        <v>2.7536800922480342E-2</v>
      </c>
      <c r="AE1212" s="5">
        <f t="shared" si="1422"/>
        <v>1.5258859742474725E-2</v>
      </c>
      <c r="AF1212" s="5">
        <f t="shared" si="1423"/>
        <v>4.2276661202579474E-3</v>
      </c>
      <c r="AG1212" s="5">
        <f t="shared" si="1424"/>
        <v>7.8088669472573013E-4</v>
      </c>
      <c r="AH1212" s="5">
        <f t="shared" si="1425"/>
        <v>4.9818066004112069E-4</v>
      </c>
      <c r="AI1212" s="5">
        <f t="shared" si="1426"/>
        <v>7.5270901101653356E-4</v>
      </c>
      <c r="AJ1212" s="5">
        <f t="shared" si="1427"/>
        <v>5.6863995404671307E-4</v>
      </c>
      <c r="AK1212" s="5">
        <f t="shared" si="1428"/>
        <v>2.8638902294310858E-4</v>
      </c>
      <c r="AL1212" s="5">
        <f t="shared" si="1429"/>
        <v>3.6228092421156769E-6</v>
      </c>
      <c r="AM1212" s="5">
        <f t="shared" si="1430"/>
        <v>8.3211573035406432E-3</v>
      </c>
      <c r="AN1212" s="5">
        <f t="shared" si="1431"/>
        <v>4.6109703355606451E-3</v>
      </c>
      <c r="AO1212" s="5">
        <f t="shared" si="1432"/>
        <v>1.2775294745584066E-3</v>
      </c>
      <c r="AP1212" s="5">
        <f t="shared" si="1433"/>
        <v>2.3597080290288977E-4</v>
      </c>
      <c r="AQ1212" s="5">
        <f t="shared" si="1434"/>
        <v>3.2689394412141637E-5</v>
      </c>
      <c r="AR1212" s="5">
        <f t="shared" si="1435"/>
        <v>5.5210979949200536E-5</v>
      </c>
      <c r="AS1212" s="5">
        <f t="shared" si="1436"/>
        <v>8.3419139778300813E-5</v>
      </c>
      <c r="AT1212" s="5">
        <f t="shared" si="1437"/>
        <v>6.3019646524608129E-5</v>
      </c>
      <c r="AU1212" s="5">
        <f t="shared" si="1438"/>
        <v>3.1739125726153171E-5</v>
      </c>
      <c r="AV1212" s="5">
        <f t="shared" si="1439"/>
        <v>1.1988786323966412E-5</v>
      </c>
      <c r="AW1212" s="5">
        <f t="shared" si="1440"/>
        <v>8.4254249400325265E-8</v>
      </c>
      <c r="AX1212" s="5">
        <f t="shared" si="1441"/>
        <v>2.0954279530990766E-3</v>
      </c>
      <c r="AY1212" s="5">
        <f t="shared" si="1442"/>
        <v>1.161131292150102E-3</v>
      </c>
      <c r="AZ1212" s="5">
        <f t="shared" si="1443"/>
        <v>3.2170656968095199E-4</v>
      </c>
      <c r="BA1212" s="5">
        <f t="shared" si="1444"/>
        <v>5.9422000868503696E-5</v>
      </c>
      <c r="BB1212" s="5">
        <f t="shared" si="1445"/>
        <v>8.2318202050977214E-6</v>
      </c>
      <c r="BC1212" s="5">
        <f t="shared" si="1446"/>
        <v>9.1229326375608422E-7</v>
      </c>
      <c r="BD1212" s="5">
        <f t="shared" si="1447"/>
        <v>5.0989740460475659E-6</v>
      </c>
      <c r="BE1212" s="5">
        <f t="shared" si="1448"/>
        <v>7.704120250438138E-6</v>
      </c>
      <c r="BF1212" s="5">
        <f t="shared" si="1449"/>
        <v>5.8201383550106954E-6</v>
      </c>
      <c r="BG1212" s="5">
        <f t="shared" si="1450"/>
        <v>2.9312462570090471E-6</v>
      </c>
      <c r="BH1212" s="5">
        <f t="shared" si="1451"/>
        <v>1.1072165421762255E-6</v>
      </c>
      <c r="BI1212" s="5">
        <f t="shared" si="1452"/>
        <v>3.3458218485391282E-7</v>
      </c>
      <c r="BJ1212" s="8">
        <f t="shared" si="1453"/>
        <v>0.60698020462425195</v>
      </c>
      <c r="BK1212" s="8">
        <f t="shared" si="1454"/>
        <v>0.25854879911068973</v>
      </c>
      <c r="BL1212" s="8">
        <f t="shared" si="1455"/>
        <v>0.1310687674100027</v>
      </c>
      <c r="BM1212" s="8">
        <f t="shared" si="1456"/>
        <v>0.33995527004223169</v>
      </c>
      <c r="BN1212" s="8">
        <f t="shared" si="1457"/>
        <v>0.65907760787722147</v>
      </c>
    </row>
    <row r="1213" spans="1:66" x14ac:dyDescent="0.25">
      <c r="A1213" t="s">
        <v>114</v>
      </c>
      <c r="B1213" t="s">
        <v>356</v>
      </c>
      <c r="C1213" t="s">
        <v>119</v>
      </c>
      <c r="D1213" s="7" t="s">
        <v>562</v>
      </c>
      <c r="E1213">
        <f>VLOOKUP(A1213,home!$A$2:$E$405,3,FALSE)</f>
        <v>1.35326086956522</v>
      </c>
      <c r="F1213">
        <f>VLOOKUP(B1213,home!$B$2:$E$405,3,FALSE)</f>
        <v>1.29</v>
      </c>
      <c r="G1213">
        <f>VLOOKUP(C1213,away!$B$2:$E$405,4,FALSE)</f>
        <v>0.84</v>
      </c>
      <c r="H1213">
        <f>VLOOKUP(A1213,away!$A$2:$E$405,3,FALSE)</f>
        <v>1.10869565217391</v>
      </c>
      <c r="I1213">
        <f>VLOOKUP(C1213,away!$B$2:$E$405,3,FALSE)</f>
        <v>0.77</v>
      </c>
      <c r="J1213">
        <f>VLOOKUP(B1213,home!$B$2:$E$405,4,FALSE)</f>
        <v>0.94</v>
      </c>
      <c r="K1213" s="3">
        <f t="shared" si="1402"/>
        <v>1.4663934782608723</v>
      </c>
      <c r="L1213" s="3">
        <f t="shared" si="1403"/>
        <v>0.80247391304347604</v>
      </c>
      <c r="M1213" s="5">
        <f t="shared" si="1404"/>
        <v>0.10342925864621266</v>
      </c>
      <c r="N1213" s="5">
        <f t="shared" si="1405"/>
        <v>0.15166799034016318</v>
      </c>
      <c r="O1213" s="5">
        <f t="shared" si="1406"/>
        <v>8.299928190901204E-2</v>
      </c>
      <c r="P1213" s="5">
        <f t="shared" si="1407"/>
        <v>0.12170960569171085</v>
      </c>
      <c r="Q1213" s="5">
        <f t="shared" si="1408"/>
        <v>0.11120247594787416</v>
      </c>
      <c r="R1213" s="5">
        <f t="shared" si="1409"/>
        <v>3.3302379266661741E-2</v>
      </c>
      <c r="S1213" s="5">
        <f t="shared" si="1410"/>
        <v>3.5805216801131363E-2</v>
      </c>
      <c r="T1213" s="5">
        <f t="shared" si="1411"/>
        <v>8.9237086014013589E-2</v>
      </c>
      <c r="U1213" s="5">
        <f t="shared" si="1412"/>
        <v>4.8834391767202862E-2</v>
      </c>
      <c r="V1213" s="5">
        <f t="shared" si="1413"/>
        <v>4.6815023090411379E-3</v>
      </c>
      <c r="W1213" s="5">
        <f t="shared" si="1414"/>
        <v>5.4355528498808044E-2</v>
      </c>
      <c r="X1213" s="5">
        <f t="shared" si="1415"/>
        <v>4.3618893649984662E-2</v>
      </c>
      <c r="Y1213" s="5">
        <f t="shared" si="1416"/>
        <v>1.7501512134965209E-2</v>
      </c>
      <c r="Z1213" s="5">
        <f t="shared" si="1417"/>
        <v>8.9080968679253244E-3</v>
      </c>
      <c r="AA1213" s="5">
        <f t="shared" si="1418"/>
        <v>1.3062775150841798E-2</v>
      </c>
      <c r="AB1213" s="5">
        <f t="shared" si="1419"/>
        <v>9.5775841445912991E-3</v>
      </c>
      <c r="AC1213" s="5">
        <f t="shared" si="1420"/>
        <v>3.44307674356452E-4</v>
      </c>
      <c r="AD1213" s="5">
        <f t="shared" si="1421"/>
        <v>1.9926648124518779E-2</v>
      </c>
      <c r="AE1213" s="5">
        <f t="shared" si="1422"/>
        <v>1.5990615294323024E-2</v>
      </c>
      <c r="AF1213" s="5">
        <f t="shared" si="1423"/>
        <v>6.4160258136041256E-3</v>
      </c>
      <c r="AG1213" s="5">
        <f t="shared" si="1424"/>
        <v>1.7162311136102849E-3</v>
      </c>
      <c r="AH1213" s="5">
        <f t="shared" si="1425"/>
        <v>1.7871288378435921E-3</v>
      </c>
      <c r="AI1213" s="5">
        <f t="shared" si="1426"/>
        <v>2.6206340726257749E-3</v>
      </c>
      <c r="AJ1213" s="5">
        <f t="shared" si="1427"/>
        <v>1.9214403565033333E-3</v>
      </c>
      <c r="AK1213" s="5">
        <f t="shared" si="1428"/>
        <v>9.3919586921457758E-4</v>
      </c>
      <c r="AL1213" s="5">
        <f t="shared" si="1429"/>
        <v>1.6206459112655832E-5</v>
      </c>
      <c r="AM1213" s="5">
        <f t="shared" si="1430"/>
        <v>5.8440613706787136E-3</v>
      </c>
      <c r="AN1213" s="5">
        <f t="shared" si="1431"/>
        <v>4.6897067961947664E-3</v>
      </c>
      <c r="AO1213" s="5">
        <f t="shared" si="1432"/>
        <v>1.8816836818844988E-3</v>
      </c>
      <c r="AP1213" s="5">
        <f t="shared" si="1433"/>
        <v>5.0333402243730302E-4</v>
      </c>
      <c r="AQ1213" s="5">
        <f t="shared" si="1434"/>
        <v>1.0097810563829384E-4</v>
      </c>
      <c r="AR1213" s="5">
        <f t="shared" si="1435"/>
        <v>2.8682485432343749E-4</v>
      </c>
      <c r="AS1213" s="5">
        <f t="shared" si="1436"/>
        <v>4.2059809578301347E-4</v>
      </c>
      <c r="AT1213" s="5">
        <f t="shared" si="1437"/>
        <v>3.0838115231257638E-4</v>
      </c>
      <c r="AU1213" s="5">
        <f t="shared" si="1438"/>
        <v>1.507360368565782E-4</v>
      </c>
      <c r="AV1213" s="5">
        <f t="shared" si="1439"/>
        <v>5.5259585346344197E-5</v>
      </c>
      <c r="AW1213" s="5">
        <f t="shared" si="1440"/>
        <v>5.2974526155418883E-7</v>
      </c>
      <c r="AX1213" s="5">
        <f t="shared" si="1441"/>
        <v>1.4282822467532605E-3</v>
      </c>
      <c r="AY1213" s="5">
        <f t="shared" si="1442"/>
        <v>1.1461592434826166E-3</v>
      </c>
      <c r="AZ1213" s="5">
        <f t="shared" si="1443"/>
        <v>4.598814465442227E-4</v>
      </c>
      <c r="BA1213" s="5">
        <f t="shared" si="1444"/>
        <v>1.2301428798147884E-4</v>
      </c>
      <c r="BB1213" s="5">
        <f t="shared" si="1445"/>
        <v>2.4678939259188594E-5</v>
      </c>
      <c r="BC1213" s="5">
        <f t="shared" si="1446"/>
        <v>3.9608409914166678E-6</v>
      </c>
      <c r="BD1213" s="5">
        <f t="shared" si="1447"/>
        <v>3.8361577201175623E-5</v>
      </c>
      <c r="BE1213" s="5">
        <f t="shared" si="1448"/>
        <v>5.6253166623604899E-5</v>
      </c>
      <c r="BF1213" s="5">
        <f t="shared" si="1449"/>
        <v>4.1244638334188208E-5</v>
      </c>
      <c r="BG1213" s="5">
        <f t="shared" si="1450"/>
        <v>2.0160289555493979E-5</v>
      </c>
      <c r="BH1213" s="5">
        <f t="shared" si="1451"/>
        <v>7.390729281006789E-6</v>
      </c>
      <c r="BI1213" s="5">
        <f t="shared" si="1452"/>
        <v>2.1675434434520036E-6</v>
      </c>
      <c r="BJ1213" s="8">
        <f t="shared" si="1453"/>
        <v>0.52783874791371066</v>
      </c>
      <c r="BK1213" s="8">
        <f t="shared" si="1454"/>
        <v>0.26713225682504771</v>
      </c>
      <c r="BL1213" s="8">
        <f t="shared" si="1455"/>
        <v>0.19643218904355791</v>
      </c>
      <c r="BM1213" s="8">
        <f t="shared" si="1456"/>
        <v>0.3948546693503861</v>
      </c>
      <c r="BN1213" s="8">
        <f t="shared" si="1457"/>
        <v>0.60431099180163472</v>
      </c>
    </row>
    <row r="1214" spans="1:66" x14ac:dyDescent="0.25">
      <c r="A1214" t="s">
        <v>114</v>
      </c>
      <c r="B1214" t="s">
        <v>110</v>
      </c>
      <c r="C1214" t="s">
        <v>131</v>
      </c>
      <c r="D1214" s="7" t="s">
        <v>562</v>
      </c>
      <c r="E1214">
        <f>VLOOKUP(A1214,home!$A$2:$E$405,3,FALSE)</f>
        <v>1.35326086956522</v>
      </c>
      <c r="F1214">
        <f>VLOOKUP(B1214,home!$B$2:$E$405,3,FALSE)</f>
        <v>0.9</v>
      </c>
      <c r="G1214">
        <f>VLOOKUP(C1214,away!$B$2:$E$405,4,FALSE)</f>
        <v>0.8</v>
      </c>
      <c r="H1214">
        <f>VLOOKUP(A1214,away!$A$2:$E$405,3,FALSE)</f>
        <v>1.10869565217391</v>
      </c>
      <c r="I1214">
        <f>VLOOKUP(C1214,away!$B$2:$E$405,3,FALSE)</f>
        <v>0.87</v>
      </c>
      <c r="J1214">
        <f>VLOOKUP(B1214,home!$B$2:$E$405,4,FALSE)</f>
        <v>0.9</v>
      </c>
      <c r="K1214" s="3">
        <f t="shared" si="1402"/>
        <v>0.97434782608695836</v>
      </c>
      <c r="L1214" s="3">
        <f t="shared" si="1403"/>
        <v>0.86810869565217152</v>
      </c>
      <c r="M1214" s="5">
        <f t="shared" si="1404"/>
        <v>0.1584277664467994</v>
      </c>
      <c r="N1214" s="5">
        <f t="shared" si="1405"/>
        <v>0.15436374982925136</v>
      </c>
      <c r="O1214" s="5">
        <f t="shared" si="1406"/>
        <v>0.13753252168521787</v>
      </c>
      <c r="P1214" s="5">
        <f t="shared" si="1407"/>
        <v>0.1340045135202495</v>
      </c>
      <c r="Q1214" s="5">
        <f t="shared" si="1408"/>
        <v>7.5201992036381074E-2</v>
      </c>
      <c r="R1214" s="5">
        <f t="shared" si="1409"/>
        <v>5.9696589004954254E-2</v>
      </c>
      <c r="S1214" s="5">
        <f t="shared" si="1410"/>
        <v>2.8336588412721245E-2</v>
      </c>
      <c r="T1214" s="5">
        <f t="shared" si="1411"/>
        <v>6.5283503217147751E-2</v>
      </c>
      <c r="U1214" s="5">
        <f t="shared" si="1412"/>
        <v>5.8165241721783799E-2</v>
      </c>
      <c r="V1214" s="5">
        <f t="shared" si="1413"/>
        <v>2.6631349838016445E-3</v>
      </c>
      <c r="W1214" s="5">
        <f t="shared" si="1414"/>
        <v>2.4424299152685552E-2</v>
      </c>
      <c r="X1214" s="5">
        <f t="shared" si="1415"/>
        <v>2.1202946479656291E-2</v>
      </c>
      <c r="Y1214" s="5">
        <f t="shared" si="1416"/>
        <v>9.2032311062186147E-3</v>
      </c>
      <c r="Z1214" s="5">
        <f t="shared" si="1417"/>
        <v>1.7274376005324867E-2</v>
      </c>
      <c r="AA1214" s="5">
        <f t="shared" si="1418"/>
        <v>1.6831250707797001E-2</v>
      </c>
      <c r="AB1214" s="5">
        <f t="shared" si="1419"/>
        <v>8.1997462687332934E-3</v>
      </c>
      <c r="AC1214" s="5">
        <f t="shared" si="1420"/>
        <v>1.4078660102762657E-4</v>
      </c>
      <c r="AD1214" s="5">
        <f t="shared" si="1421"/>
        <v>5.9494406957791759E-3</v>
      </c>
      <c r="AE1214" s="5">
        <f t="shared" si="1422"/>
        <v>5.1647612022728082E-3</v>
      </c>
      <c r="AF1214" s="5">
        <f t="shared" si="1423"/>
        <v>2.2417870553299948E-3</v>
      </c>
      <c r="AG1214" s="5">
        <f t="shared" si="1424"/>
        <v>6.4870494551081466E-4</v>
      </c>
      <c r="AH1214" s="5">
        <f t="shared" si="1425"/>
        <v>3.7490090055469342E-3</v>
      </c>
      <c r="AI1214" s="5">
        <f t="shared" si="1426"/>
        <v>3.6528387745350848E-3</v>
      </c>
      <c r="AJ1214" s="5">
        <f t="shared" si="1427"/>
        <v>1.7795677595072044E-3</v>
      </c>
      <c r="AK1214" s="5">
        <f t="shared" si="1428"/>
        <v>5.7797265928342793E-4</v>
      </c>
      <c r="AL1214" s="5">
        <f t="shared" si="1429"/>
        <v>4.7633165332067857E-6</v>
      </c>
      <c r="AM1214" s="5">
        <f t="shared" si="1430"/>
        <v>1.1593649216731445E-3</v>
      </c>
      <c r="AN1214" s="5">
        <f t="shared" si="1431"/>
        <v>1.0064547699385553E-3</v>
      </c>
      <c r="AO1214" s="5">
        <f t="shared" si="1432"/>
        <v>4.3685606878213294E-4</v>
      </c>
      <c r="AP1214" s="5">
        <f t="shared" si="1433"/>
        <v>1.2641285068606424E-4</v>
      </c>
      <c r="AQ1214" s="5">
        <f t="shared" si="1434"/>
        <v>2.7435023730687982E-5</v>
      </c>
      <c r="AR1214" s="5">
        <f t="shared" si="1435"/>
        <v>6.5090946355871905E-4</v>
      </c>
      <c r="AS1214" s="5">
        <f t="shared" si="1436"/>
        <v>6.3421222079786609E-4</v>
      </c>
      <c r="AT1214" s="5">
        <f t="shared" si="1437"/>
        <v>3.0897164930609143E-4</v>
      </c>
      <c r="AU1214" s="5">
        <f t="shared" si="1438"/>
        <v>1.0034861827463076E-4</v>
      </c>
      <c r="AV1214" s="5">
        <f t="shared" si="1439"/>
        <v>2.4443614516679123E-5</v>
      </c>
      <c r="AW1214" s="5">
        <f t="shared" si="1440"/>
        <v>1.1191674447310023E-7</v>
      </c>
      <c r="AX1214" s="5">
        <f t="shared" si="1441"/>
        <v>1.8827078184561745E-4</v>
      </c>
      <c r="AY1214" s="5">
        <f t="shared" si="1442"/>
        <v>1.6343950285741348E-4</v>
      </c>
      <c r="AZ1214" s="5">
        <f t="shared" si="1443"/>
        <v>7.0941626821794309E-5</v>
      </c>
      <c r="BA1214" s="5">
        <f t="shared" si="1444"/>
        <v>2.0528347709236987E-5</v>
      </c>
      <c r="BB1214" s="5">
        <f t="shared" si="1445"/>
        <v>4.4552092884399904E-6</v>
      </c>
      <c r="BC1214" s="5">
        <f t="shared" si="1446"/>
        <v>7.7352118484901613E-7</v>
      </c>
      <c r="BD1214" s="5">
        <f t="shared" si="1447"/>
        <v>9.4176694232935666E-5</v>
      </c>
      <c r="BE1214" s="5">
        <f t="shared" si="1448"/>
        <v>9.1760857293917051E-5</v>
      </c>
      <c r="BF1214" s="5">
        <f t="shared" si="1449"/>
        <v>4.4703495912101845E-5</v>
      </c>
      <c r="BG1214" s="5">
        <f t="shared" si="1450"/>
        <v>1.4518918020147888E-5</v>
      </c>
      <c r="BH1214" s="5">
        <f t="shared" si="1451"/>
        <v>3.5366190525164646E-6</v>
      </c>
      <c r="BI1214" s="5">
        <f t="shared" si="1452"/>
        <v>6.8917941710342737E-7</v>
      </c>
      <c r="BJ1214" s="8">
        <f t="shared" si="1453"/>
        <v>0.36688934834475145</v>
      </c>
      <c r="BK1214" s="8">
        <f t="shared" si="1454"/>
        <v>0.32374099278399004</v>
      </c>
      <c r="BL1214" s="8">
        <f t="shared" si="1455"/>
        <v>0.29215300891774154</v>
      </c>
      <c r="BM1214" s="8">
        <f t="shared" si="1456"/>
        <v>0.28066726594284142</v>
      </c>
      <c r="BN1214" s="8">
        <f t="shared" si="1457"/>
        <v>0.71922713252285353</v>
      </c>
    </row>
    <row r="1215" spans="1:66" x14ac:dyDescent="0.25">
      <c r="A1215" t="s">
        <v>114</v>
      </c>
      <c r="B1215" t="s">
        <v>132</v>
      </c>
      <c r="C1215" t="s">
        <v>379</v>
      </c>
      <c r="D1215" s="7" t="s">
        <v>562</v>
      </c>
      <c r="E1215">
        <f>VLOOKUP(A1215,home!$A$2:$E$405,3,FALSE)</f>
        <v>1.35326086956522</v>
      </c>
      <c r="F1215">
        <f>VLOOKUP(B1215,home!$B$2:$E$405,3,FALSE)</f>
        <v>0.93</v>
      </c>
      <c r="G1215">
        <f>VLOOKUP(C1215,away!$B$2:$E$405,4,FALSE)</f>
        <v>1.06</v>
      </c>
      <c r="H1215">
        <f>VLOOKUP(A1215,away!$A$2:$E$405,3,FALSE)</f>
        <v>1.10869565217391</v>
      </c>
      <c r="I1215">
        <f>VLOOKUP(C1215,away!$B$2:$E$405,3,FALSE)</f>
        <v>1</v>
      </c>
      <c r="J1215">
        <f>VLOOKUP(B1215,home!$B$2:$E$405,4,FALSE)</f>
        <v>1.18</v>
      </c>
      <c r="K1215" s="3">
        <f t="shared" si="1402"/>
        <v>1.3340445652173938</v>
      </c>
      <c r="L1215" s="3">
        <f t="shared" si="1403"/>
        <v>1.3082608695652136</v>
      </c>
      <c r="M1215" s="5">
        <f t="shared" si="1404"/>
        <v>7.1196940301394437E-2</v>
      </c>
      <c r="N1215" s="5">
        <f t="shared" si="1405"/>
        <v>9.4979891269182493E-2</v>
      </c>
      <c r="O1215" s="5">
        <f t="shared" si="1406"/>
        <v>9.3144171029084899E-2</v>
      </c>
      <c r="P1215" s="5">
        <f t="shared" si="1407"/>
        <v>0.12425847514303014</v>
      </c>
      <c r="Q1215" s="5">
        <f t="shared" si="1408"/>
        <v>6.3353703876295964E-2</v>
      </c>
      <c r="R1215" s="5">
        <f t="shared" si="1409"/>
        <v>6.0928437092720805E-2</v>
      </c>
      <c r="S1215" s="5">
        <f t="shared" si="1410"/>
        <v>5.4216405155576027E-2</v>
      </c>
      <c r="T1215" s="5">
        <f t="shared" si="1411"/>
        <v>8.288317172338E-2</v>
      </c>
      <c r="U1215" s="5">
        <f t="shared" si="1412"/>
        <v>8.1281250370734054E-2</v>
      </c>
      <c r="V1215" s="5">
        <f t="shared" si="1413"/>
        <v>1.0513635064543546E-2</v>
      </c>
      <c r="W1215" s="5">
        <f t="shared" si="1414"/>
        <v>2.8172221447521573E-2</v>
      </c>
      <c r="X1215" s="5">
        <f t="shared" si="1415"/>
        <v>3.6856614928518334E-2</v>
      </c>
      <c r="Y1215" s="5">
        <f t="shared" si="1416"/>
        <v>2.4109033547806819E-2</v>
      </c>
      <c r="Z1215" s="5">
        <f t="shared" si="1417"/>
        <v>2.6570096697390765E-2</v>
      </c>
      <c r="AA1215" s="5">
        <f t="shared" si="1418"/>
        <v>3.5445693096454775E-2</v>
      </c>
      <c r="AB1215" s="5">
        <f t="shared" si="1419"/>
        <v>2.3643067117844595E-2</v>
      </c>
      <c r="AC1215" s="5">
        <f t="shared" si="1420"/>
        <v>1.1468261976920321E-3</v>
      </c>
      <c r="AD1215" s="5">
        <f t="shared" si="1421"/>
        <v>9.3957497280417711E-3</v>
      </c>
      <c r="AE1215" s="5">
        <f t="shared" si="1422"/>
        <v>1.2292091709425048E-2</v>
      </c>
      <c r="AF1215" s="5">
        <f t="shared" si="1423"/>
        <v>8.0406312942738842E-3</v>
      </c>
      <c r="AG1215" s="5">
        <f t="shared" si="1424"/>
        <v>3.5064144296333387E-3</v>
      </c>
      <c r="AH1215" s="5">
        <f t="shared" si="1425"/>
        <v>8.6901544524400718E-3</v>
      </c>
      <c r="AI1215" s="5">
        <f t="shared" si="1426"/>
        <v>1.1593053318177414E-2</v>
      </c>
      <c r="AJ1215" s="5">
        <f t="shared" si="1427"/>
        <v>7.7328248866950283E-3</v>
      </c>
      <c r="AK1215" s="5">
        <f t="shared" si="1428"/>
        <v>3.4386443379577688E-3</v>
      </c>
      <c r="AL1215" s="5">
        <f t="shared" si="1429"/>
        <v>8.0061235202547114E-5</v>
      </c>
      <c r="AM1215" s="5">
        <f t="shared" si="1430"/>
        <v>2.5068697721673866E-3</v>
      </c>
      <c r="AN1215" s="5">
        <f t="shared" si="1431"/>
        <v>3.2796396280224539E-3</v>
      </c>
      <c r="AO1215" s="5">
        <f t="shared" si="1432"/>
        <v>2.1453120958085949E-3</v>
      </c>
      <c r="AP1215" s="5">
        <f t="shared" si="1433"/>
        <v>9.3554262265044068E-4</v>
      </c>
      <c r="AQ1215" s="5">
        <f t="shared" si="1434"/>
        <v>3.0598345125599683E-4</v>
      </c>
      <c r="AR1215" s="5">
        <f t="shared" si="1435"/>
        <v>2.2737978041210524E-3</v>
      </c>
      <c r="AS1215" s="5">
        <f t="shared" si="1436"/>
        <v>3.0333476029909341E-3</v>
      </c>
      <c r="AT1215" s="5">
        <f t="shared" si="1437"/>
        <v>2.0233104420926324E-3</v>
      </c>
      <c r="AU1215" s="5">
        <f t="shared" si="1438"/>
        <v>8.9972876634042583E-4</v>
      </c>
      <c r="AV1215" s="5">
        <f t="shared" si="1439"/>
        <v>3.0006956772654912E-4</v>
      </c>
      <c r="AW1215" s="5">
        <f t="shared" si="1440"/>
        <v>3.881364908466251E-6</v>
      </c>
      <c r="AX1215" s="5">
        <f t="shared" si="1441"/>
        <v>5.573793325446112E-4</v>
      </c>
      <c r="AY1215" s="5">
        <f t="shared" si="1442"/>
        <v>7.2919757027249145E-4</v>
      </c>
      <c r="AZ1215" s="5">
        <f t="shared" si="1443"/>
        <v>4.769903236847654E-4</v>
      </c>
      <c r="BA1215" s="5">
        <f t="shared" si="1444"/>
        <v>2.0800925854600787E-4</v>
      </c>
      <c r="BB1215" s="5">
        <f t="shared" si="1445"/>
        <v>6.8032593365753967E-5</v>
      </c>
      <c r="BC1215" s="5">
        <f t="shared" si="1446"/>
        <v>1.7800875951091574E-5</v>
      </c>
      <c r="BD1215" s="5">
        <f t="shared" si="1447"/>
        <v>4.9578678207247895E-4</v>
      </c>
      <c r="BE1215" s="5">
        <f t="shared" si="1448"/>
        <v>6.6140166213041098E-4</v>
      </c>
      <c r="BF1215" s="5">
        <f t="shared" si="1449"/>
        <v>4.4116964639541293E-4</v>
      </c>
      <c r="BG1215" s="5">
        <f t="shared" si="1450"/>
        <v>1.9617998970422658E-4</v>
      </c>
      <c r="BH1215" s="5">
        <f t="shared" si="1451"/>
        <v>6.5428212267331992E-5</v>
      </c>
      <c r="BI1215" s="5">
        <f t="shared" si="1452"/>
        <v>1.7456830197424854E-5</v>
      </c>
      <c r="BJ1215" s="8">
        <f t="shared" si="1453"/>
        <v>0.37482028147834884</v>
      </c>
      <c r="BK1215" s="8">
        <f t="shared" si="1454"/>
        <v>0.26214154066771123</v>
      </c>
      <c r="BL1215" s="8">
        <f t="shared" si="1455"/>
        <v>0.33630497300814832</v>
      </c>
      <c r="BM1215" s="8">
        <f t="shared" si="1456"/>
        <v>0.49124995693452639</v>
      </c>
      <c r="BN1215" s="8">
        <f t="shared" si="1457"/>
        <v>0.50786161871170876</v>
      </c>
    </row>
    <row r="1216" spans="1:66" x14ac:dyDescent="0.25">
      <c r="A1216" t="s">
        <v>114</v>
      </c>
      <c r="B1216" t="s">
        <v>112</v>
      </c>
      <c r="C1216" t="s">
        <v>130</v>
      </c>
      <c r="D1216" s="7" t="s">
        <v>562</v>
      </c>
      <c r="E1216">
        <f>VLOOKUP(A1216,home!$A$2:$E$405,3,FALSE)</f>
        <v>1.35326086956522</v>
      </c>
      <c r="F1216">
        <f>VLOOKUP(B1216,home!$B$2:$E$405,3,FALSE)</f>
        <v>1.1200000000000001</v>
      </c>
      <c r="G1216">
        <f>VLOOKUP(C1216,away!$B$2:$E$405,4,FALSE)</f>
        <v>0.87</v>
      </c>
      <c r="H1216">
        <f>VLOOKUP(A1216,away!$A$2:$E$405,3,FALSE)</f>
        <v>1.10869565217391</v>
      </c>
      <c r="I1216">
        <f>VLOOKUP(C1216,away!$B$2:$E$405,3,FALSE)</f>
        <v>0.87</v>
      </c>
      <c r="J1216">
        <f>VLOOKUP(B1216,home!$B$2:$E$405,4,FALSE)</f>
        <v>0.98</v>
      </c>
      <c r="K1216" s="3">
        <f t="shared" si="1402"/>
        <v>1.3186173913043504</v>
      </c>
      <c r="L1216" s="3">
        <f t="shared" si="1403"/>
        <v>0.94527391304347563</v>
      </c>
      <c r="M1216" s="5">
        <f t="shared" si="1404"/>
        <v>0.10394521428650073</v>
      </c>
      <c r="N1216" s="5">
        <f t="shared" si="1405"/>
        <v>0.13706396730103729</v>
      </c>
      <c r="O1216" s="5">
        <f t="shared" si="1406"/>
        <v>9.825669945074314E-2</v>
      </c>
      <c r="P1216" s="5">
        <f t="shared" si="1407"/>
        <v>0.12956299270791452</v>
      </c>
      <c r="Q1216" s="5">
        <f t="shared" si="1408"/>
        <v>9.036746550215928E-2</v>
      </c>
      <c r="R1216" s="5">
        <f t="shared" si="1409"/>
        <v>4.6439747386270339E-2</v>
      </c>
      <c r="S1216" s="5">
        <f t="shared" si="1410"/>
        <v>4.0373597752088049E-2</v>
      </c>
      <c r="T1216" s="5">
        <f t="shared" si="1411"/>
        <v>8.5422007727047403E-2</v>
      </c>
      <c r="U1216" s="5">
        <f t="shared" si="1412"/>
        <v>6.123625855131682E-2</v>
      </c>
      <c r="V1216" s="5">
        <f t="shared" si="1413"/>
        <v>5.5915397217788593E-3</v>
      </c>
      <c r="W1216" s="5">
        <f t="shared" si="1414"/>
        <v>3.9720037206414385E-2</v>
      </c>
      <c r="X1216" s="5">
        <f t="shared" si="1415"/>
        <v>3.7546314996339772E-2</v>
      </c>
      <c r="Y1216" s="5">
        <f t="shared" si="1416"/>
        <v>1.7745776048476509E-2</v>
      </c>
      <c r="Z1216" s="5">
        <f t="shared" si="1417"/>
        <v>1.463276057752343E-2</v>
      </c>
      <c r="AA1216" s="5">
        <f t="shared" si="1418"/>
        <v>1.9295012580315084E-2</v>
      </c>
      <c r="AB1216" s="5">
        <f t="shared" si="1419"/>
        <v>1.2721369576919848E-2</v>
      </c>
      <c r="AC1216" s="5">
        <f t="shared" si="1420"/>
        <v>4.3560003289452371E-4</v>
      </c>
      <c r="AD1216" s="5">
        <f t="shared" si="1421"/>
        <v>1.3093882960908467E-2</v>
      </c>
      <c r="AE1216" s="5">
        <f t="shared" si="1422"/>
        <v>1.2377305983391238E-2</v>
      </c>
      <c r="AF1216" s="5">
        <f t="shared" si="1423"/>
        <v>5.8499722299283291E-3</v>
      </c>
      <c r="AG1216" s="5">
        <f t="shared" si="1424"/>
        <v>1.8432753803266731E-3</v>
      </c>
      <c r="AH1216" s="5">
        <f t="shared" si="1425"/>
        <v>3.4579917124359697E-3</v>
      </c>
      <c r="AI1216" s="5">
        <f t="shared" si="1426"/>
        <v>4.5597680110043811E-3</v>
      </c>
      <c r="AJ1216" s="5">
        <f t="shared" si="1427"/>
        <v>3.0062946998118119E-3</v>
      </c>
      <c r="AK1216" s="5">
        <f t="shared" si="1428"/>
        <v>1.3213841581859822E-3</v>
      </c>
      <c r="AL1216" s="5">
        <f t="shared" si="1429"/>
        <v>2.1718226961338803E-5</v>
      </c>
      <c r="AM1216" s="5">
        <f t="shared" si="1430"/>
        <v>3.4531643583915195E-3</v>
      </c>
      <c r="AN1216" s="5">
        <f t="shared" si="1431"/>
        <v>3.2641861854390145E-3</v>
      </c>
      <c r="AO1216" s="5">
        <f t="shared" si="1432"/>
        <v>1.5427750242061966E-3</v>
      </c>
      <c r="AP1216" s="5">
        <f t="shared" si="1433"/>
        <v>4.8611499469237811E-4</v>
      </c>
      <c r="AQ1216" s="5">
        <f t="shared" si="1434"/>
        <v>1.1487795580549315E-4</v>
      </c>
      <c r="AR1216" s="5">
        <f t="shared" si="1435"/>
        <v>6.5374987145725197E-4</v>
      </c>
      <c r="AS1216" s="5">
        <f t="shared" si="1436"/>
        <v>8.6204595006651589E-4</v>
      </c>
      <c r="AT1216" s="5">
        <f t="shared" si="1437"/>
        <v>5.6835439093059473E-4</v>
      </c>
      <c r="AU1216" s="5">
        <f t="shared" si="1438"/>
        <v>2.4981399476842463E-4</v>
      </c>
      <c r="AV1216" s="5">
        <f t="shared" si="1439"/>
        <v>8.235226952321466E-5</v>
      </c>
      <c r="AW1216" s="5">
        <f t="shared" si="1440"/>
        <v>7.5196623228019052E-7</v>
      </c>
      <c r="AX1216" s="5">
        <f t="shared" si="1441"/>
        <v>7.5890042966789801E-4</v>
      </c>
      <c r="AY1216" s="5">
        <f t="shared" si="1442"/>
        <v>7.1736877876254904E-4</v>
      </c>
      <c r="AZ1216" s="5">
        <f t="shared" si="1443"/>
        <v>3.3905499629804698E-4</v>
      </c>
      <c r="BA1216" s="5">
        <f t="shared" si="1444"/>
        <v>1.0683328102919869E-4</v>
      </c>
      <c r="BB1216" s="5">
        <f t="shared" si="1445"/>
        <v>2.5246678400435984E-5</v>
      </c>
      <c r="BC1216" s="5">
        <f t="shared" si="1446"/>
        <v>4.7730052965860659E-6</v>
      </c>
      <c r="BD1216" s="5">
        <f t="shared" si="1447"/>
        <v>1.0299544985734423E-4</v>
      </c>
      <c r="BE1216" s="5">
        <f t="shared" si="1448"/>
        <v>1.3581159140710927E-4</v>
      </c>
      <c r="BF1216" s="5">
        <f t="shared" si="1449"/>
        <v>8.9541763185067377E-5</v>
      </c>
      <c r="BG1216" s="5">
        <f t="shared" si="1450"/>
        <v>3.9357108727961824E-5</v>
      </c>
      <c r="BH1216" s="5">
        <f t="shared" si="1451"/>
        <v>1.2974242010036673E-5</v>
      </c>
      <c r="BI1216" s="5">
        <f t="shared" si="1452"/>
        <v>3.4216122306851718E-6</v>
      </c>
      <c r="BJ1216" s="8">
        <f t="shared" si="1453"/>
        <v>0.4518433010240186</v>
      </c>
      <c r="BK1216" s="8">
        <f t="shared" si="1454"/>
        <v>0.28064803150690054</v>
      </c>
      <c r="BL1216" s="8">
        <f t="shared" si="1455"/>
        <v>0.25309494437116759</v>
      </c>
      <c r="BM1216" s="8">
        <f t="shared" si="1456"/>
        <v>0.39386633403245463</v>
      </c>
      <c r="BN1216" s="8">
        <f t="shared" si="1457"/>
        <v>0.6056360866346252</v>
      </c>
    </row>
    <row r="1217" spans="1:66" x14ac:dyDescent="0.25">
      <c r="A1217" t="s">
        <v>114</v>
      </c>
      <c r="B1217" t="s">
        <v>134</v>
      </c>
      <c r="C1217" t="s">
        <v>104</v>
      </c>
      <c r="D1217" s="7" t="s">
        <v>562</v>
      </c>
      <c r="E1217">
        <f>VLOOKUP(A1217,home!$A$2:$E$405,3,FALSE)</f>
        <v>1.35326086956522</v>
      </c>
      <c r="F1217">
        <f>VLOOKUP(B1217,home!$B$2:$E$405,3,FALSE)</f>
        <v>0.96</v>
      </c>
      <c r="G1217">
        <f>VLOOKUP(C1217,away!$B$2:$E$405,4,FALSE)</f>
        <v>0.74</v>
      </c>
      <c r="H1217">
        <f>VLOOKUP(A1217,away!$A$2:$E$405,3,FALSE)</f>
        <v>1.10869565217391</v>
      </c>
      <c r="I1217">
        <f>VLOOKUP(C1217,away!$B$2:$E$405,3,FALSE)</f>
        <v>0.9</v>
      </c>
      <c r="J1217">
        <f>VLOOKUP(B1217,home!$B$2:$E$405,4,FALSE)</f>
        <v>1.1399999999999999</v>
      </c>
      <c r="K1217" s="3">
        <f t="shared" ref="K1217:K1280" si="1458">E1217*F1217*G1217</f>
        <v>0.96135652173913222</v>
      </c>
      <c r="L1217" s="3">
        <f t="shared" ref="L1217:L1280" si="1459">H1217*I1217*J1217</f>
        <v>1.1375217391304315</v>
      </c>
      <c r="M1217" s="5">
        <f t="shared" ref="M1217:M1280" si="1460">_xlfn.POISSON.DIST(0,K1217,FALSE) * _xlfn.POISSON.DIST(0,L1217,FALSE)</f>
        <v>0.12259386949252316</v>
      </c>
      <c r="N1217" s="5">
        <f t="shared" ref="N1217:N1280" si="1461">_xlfn.POISSON.DIST(1,K1217,FALSE) * _xlfn.POISSON.DIST(0,L1217,FALSE)</f>
        <v>0.11785641596187317</v>
      </c>
      <c r="O1217" s="5">
        <f t="shared" ref="O1217:O1280" si="1462">_xlfn.POISSON.DIST(0,K1217,FALSE) * _xlfn.POISSON.DIST(1,L1217,FALSE)</f>
        <v>0.13945319163186412</v>
      </c>
      <c r="P1217" s="5">
        <f t="shared" ref="P1217:P1280" si="1463">_xlfn.POISSON.DIST(1,K1217,FALSE) * _xlfn.POISSON.DIST(1,L1217,FALSE)</f>
        <v>0.13406423525262953</v>
      </c>
      <c r="Q1217" s="5">
        <f t="shared" ref="Q1217:Q1280" si="1464">_xlfn.POISSON.DIST(2,K1217,FALSE) * _xlfn.POISSON.DIST(0,L1217,FALSE)</f>
        <v>5.6651017056873358E-2</v>
      </c>
      <c r="R1217" s="5">
        <f t="shared" ref="R1217:R1280" si="1465">_xlfn.POISSON.DIST(0,K1217,FALSE) * _xlfn.POISSON.DIST(2,L1217,FALSE)</f>
        <v>7.9315518536183724E-2</v>
      </c>
      <c r="S1217" s="5">
        <f t="shared" ref="S1217:S1280" si="1466">_xlfn.POISSON.DIST(2,K1217,FALSE) * _xlfn.POISSON.DIST(2,L1217,FALSE)</f>
        <v>3.6651953413886981E-2</v>
      </c>
      <c r="T1217" s="5">
        <f t="shared" ref="T1217:T1280" si="1467">_xlfn.POISSON.DIST(2,K1217,FALSE) * _xlfn.POISSON.DIST(1,L1217,FALSE)</f>
        <v>6.4441763446042327E-2</v>
      </c>
      <c r="U1217" s="5">
        <f t="shared" ref="U1217:U1280" si="1468">_xlfn.POISSON.DIST(1,K1217,FALSE) * _xlfn.POISSON.DIST(2,L1217,FALSE)</f>
        <v>7.6250491019881253E-2</v>
      </c>
      <c r="V1217" s="5">
        <f t="shared" ref="V1217:V1280" si="1469">_xlfn.POISSON.DIST(3,K1217,FALSE) * _xlfn.POISSON.DIST(3,L1217,FALSE)</f>
        <v>4.453472741869891E-3</v>
      </c>
      <c r="W1217" s="5">
        <f t="shared" ref="W1217:W1280" si="1470">_xlfn.POISSON.DIST(3,K1217,FALSE) * _xlfn.POISSON.DIST(0,L1217,FALSE)</f>
        <v>1.8153941570260009E-2</v>
      </c>
      <c r="X1217" s="5">
        <f t="shared" ref="X1217:X1280" si="1471">_xlfn.POISSON.DIST(3,K1217,FALSE) * _xlfn.POISSON.DIST(1,L1217,FALSE)</f>
        <v>2.0650503187074405E-2</v>
      </c>
      <c r="Y1217" s="5">
        <f t="shared" ref="Y1217:Y1280" si="1472">_xlfn.POISSON.DIST(3,K1217,FALSE) * _xlfn.POISSON.DIST(2,L1217,FALSE)</f>
        <v>1.1745198149639704E-2</v>
      </c>
      <c r="Z1217" s="5">
        <f t="shared" ref="Z1217:Z1280" si="1473">_xlfn.POISSON.DIST(0,K1217,FALSE) * _xlfn.POISSON.DIST(3,L1217,FALSE)</f>
        <v>3.0074375528437215E-2</v>
      </c>
      <c r="AA1217" s="5">
        <f t="shared" ref="AA1217:AA1280" si="1474">_xlfn.POISSON.DIST(1,K1217,FALSE) * _xlfn.POISSON.DIST(3,L1217,FALSE)</f>
        <v>2.8912197051494875E-2</v>
      </c>
      <c r="AB1217" s="5">
        <f t="shared" ref="AB1217:AB1280" si="1475">_xlfn.POISSON.DIST(2,K1217,FALSE) * _xlfn.POISSON.DIST(3,L1217,FALSE)</f>
        <v>1.3897464596630752E-2</v>
      </c>
      <c r="AC1217" s="5">
        <f t="shared" ref="AC1217:AC1280" si="1476">_xlfn.POISSON.DIST(4,K1217,FALSE) * _xlfn.POISSON.DIST(4,L1217,FALSE)</f>
        <v>3.0438482559767789E-4</v>
      </c>
      <c r="AD1217" s="5">
        <f t="shared" ref="AD1217:AD1280" si="1477">_xlfn.POISSON.DIST(4,K1217,FALSE) * _xlfn.POISSON.DIST(0,L1217,FALSE)</f>
        <v>4.3631025309601498E-3</v>
      </c>
      <c r="AE1217" s="5">
        <f t="shared" ref="AE1217:AE1280" si="1478">_xlfn.POISSON.DIST(4,K1217,FALSE) * _xlfn.POISSON.DIST(1,L1217,FALSE)</f>
        <v>4.9631239790221774E-3</v>
      </c>
      <c r="AF1217" s="5">
        <f t="shared" ref="AF1217:AF1280" si="1479">_xlfn.POISSON.DIST(4,K1217,FALSE) * _xlfn.POISSON.DIST(2,L1217,FALSE)</f>
        <v>2.8228307100686282E-3</v>
      </c>
      <c r="AG1217" s="5">
        <f t="shared" ref="AG1217:AG1280" si="1480">_xlfn.POISSON.DIST(4,K1217,FALSE) * _xlfn.POISSON.DIST(3,L1217,FALSE)</f>
        <v>1.0703437661960184E-3</v>
      </c>
      <c r="AH1217" s="5">
        <f t="shared" ref="AH1217:AH1280" si="1481">_xlfn.POISSON.DIST(0,K1217,FALSE) * _xlfn.POISSON.DIST(4,L1217,FALSE)</f>
        <v>8.5525639885924033E-3</v>
      </c>
      <c r="AI1217" s="5">
        <f t="shared" ref="AI1217:AI1280" si="1482">_xlfn.POISSON.DIST(1,K1217,FALSE) * _xlfn.POISSON.DIST(4,L1217,FALSE)</f>
        <v>8.2220631680245508E-3</v>
      </c>
      <c r="AJ1217" s="5">
        <f t="shared" ref="AJ1217:AJ1280" si="1483">_xlfn.POISSON.DIST(2,K1217,FALSE) * _xlfn.POISSON.DIST(4,L1217,FALSE)</f>
        <v>3.9521670243657563E-3</v>
      </c>
      <c r="AK1217" s="5">
        <f t="shared" ref="AK1217:AK1280" si="1484">_xlfn.POISSON.DIST(3,K1217,FALSE) * _xlfn.POISSON.DIST(4,L1217,FALSE)</f>
        <v>1.2664805146254533E-3</v>
      </c>
      <c r="AL1217" s="5">
        <f t="shared" ref="AL1217:AL1280" si="1485">_xlfn.POISSON.DIST(5,K1217,FALSE) * _xlfn.POISSON.DIST(5,L1217,FALSE)</f>
        <v>1.3314570797113615E-5</v>
      </c>
      <c r="AM1217" s="5">
        <f t="shared" ref="AM1217:AM1280" si="1486">_xlfn.POISSON.DIST(5,K1217,FALSE) * _xlfn.POISSON.DIST(0,L1217,FALSE)</f>
        <v>8.3889941463101121E-4</v>
      </c>
      <c r="AN1217" s="5">
        <f t="shared" ref="AN1217:AN1280" si="1487">_xlfn.POISSON.DIST(5,K1217,FALSE) * _xlfn.POISSON.DIST(1,L1217,FALSE)</f>
        <v>9.5426632108656895E-4</v>
      </c>
      <c r="AO1217" s="5">
        <f t="shared" ref="AO1217:AO1280" si="1488">_xlfn.POISSON.DIST(5,K1217,FALSE) * _xlfn.POISSON.DIST(2,L1217,FALSE)</f>
        <v>5.4274934257799649E-4</v>
      </c>
      <c r="AP1217" s="5">
        <f t="shared" ref="AP1217:AP1280" si="1489">_xlfn.POISSON.DIST(5,K1217,FALSE) * _xlfn.POISSON.DIST(3,L1217,FALSE)</f>
        <v>2.0579639202707354E-4</v>
      </c>
      <c r="AQ1217" s="5">
        <f t="shared" ref="AQ1217:AQ1280" si="1490">_xlfn.POISSON.DIST(5,K1217,FALSE) * _xlfn.POISSON.DIST(4,L1217,FALSE)</f>
        <v>5.8524467441351228E-5</v>
      </c>
      <c r="AR1217" s="5">
        <f t="shared" ref="AR1217:AR1280" si="1491">_xlfn.POISSON.DIST(0,K1217,FALSE) * _xlfn.POISSON.DIST(5,L1217,FALSE)</f>
        <v>1.9457454924655835E-3</v>
      </c>
      <c r="AS1217" s="5">
        <f t="shared" ref="AS1217:AS1280" si="1492">_xlfn.POISSON.DIST(1,K1217,FALSE) * _xlfn.POISSON.DIST(5,L1217,FALSE)</f>
        <v>1.870555118826308E-3</v>
      </c>
      <c r="AT1217" s="5">
        <f t="shared" ref="AT1217:AT1280" si="1493">_xlfn.POISSON.DIST(2,K1217,FALSE) * _xlfn.POISSON.DIST(5,L1217,FALSE)</f>
        <v>8.9913518137809431E-4</v>
      </c>
      <c r="AU1217" s="5">
        <f t="shared" ref="AU1217:AU1280" si="1494">_xlfn.POISSON.DIST(3,K1217,FALSE) * _xlfn.POISSON.DIST(5,L1217,FALSE)</f>
        <v>2.8812982351430957E-4</v>
      </c>
      <c r="AV1217" s="5">
        <f t="shared" ref="AV1217:AV1280" si="1495">_xlfn.POISSON.DIST(4,K1217,FALSE) * _xlfn.POISSON.DIST(5,L1217,FALSE)</f>
        <v>6.9248871235756646E-5</v>
      </c>
      <c r="AW1217" s="5">
        <f t="shared" ref="AW1217:AW1280" si="1496">_xlfn.POISSON.DIST(6,K1217,FALSE) * _xlfn.POISSON.DIST(6,L1217,FALSE)</f>
        <v>4.0445373705631568E-7</v>
      </c>
      <c r="AX1217" s="5">
        <f t="shared" ref="AX1217:AX1280" si="1497">_xlfn.POISSON.DIST(6,K1217,FALSE) * _xlfn.POISSON.DIST(0,L1217,FALSE)</f>
        <v>1.3441357055644378E-4</v>
      </c>
      <c r="AY1217" s="5">
        <f t="shared" ref="AY1217:AY1280" si="1498">_xlfn.POISSON.DIST(6,K1217,FALSE) * _xlfn.POISSON.DIST(1,L1217,FALSE)</f>
        <v>1.5289835854209692E-4</v>
      </c>
      <c r="AZ1217" s="5">
        <f t="shared" ref="AZ1217:AZ1280" si="1499">_xlfn.POISSON.DIST(6,K1217,FALSE) * _xlfn.POISSON.DIST(2,L1217,FALSE)</f>
        <v>8.6962603359497196E-5</v>
      </c>
      <c r="BA1217" s="5">
        <f t="shared" ref="BA1217:BA1280" si="1500">_xlfn.POISSON.DIST(6,K1217,FALSE) * _xlfn.POISSON.DIST(3,L1217,FALSE)</f>
        <v>3.2973950604268368E-5</v>
      </c>
      <c r="BB1217" s="5">
        <f t="shared" ref="BB1217:BB1280" si="1501">_xlfn.POISSON.DIST(6,K1217,FALSE) * _xlfn.POISSON.DIST(4,L1217,FALSE)</f>
        <v>9.3771464093420815E-6</v>
      </c>
      <c r="BC1217" s="5">
        <f t="shared" ref="BC1217:BC1280" si="1502">_xlfn.POISSON.DIST(6,K1217,FALSE) * _xlfn.POISSON.DIST(5,L1217,FALSE)</f>
        <v>2.1333415783270943E-6</v>
      </c>
      <c r="BD1217" s="5">
        <f t="shared" ref="BD1217:BD1280" si="1503">_xlfn.POISSON.DIST(0,K1217,FALSE) * _xlfn.POISSON.DIST(6,L1217,FALSE)</f>
        <v>3.6888796608244113E-4</v>
      </c>
      <c r="BE1217" s="5">
        <f t="shared" ref="BE1217:BE1280" si="1504">_xlfn.POISSON.DIST(1,K1217,FALSE) * _xlfn.POISSON.DIST(6,L1217,FALSE)</f>
        <v>3.5463285198443853E-4</v>
      </c>
      <c r="BF1217" s="5">
        <f t="shared" ref="BF1217:BF1280" si="1505">_xlfn.POISSON.DIST(2,K1217,FALSE) * _xlfn.POISSON.DIST(6,L1217,FALSE)</f>
        <v>1.7046430253909417E-4</v>
      </c>
      <c r="BG1217" s="5">
        <f t="shared" ref="BG1217:BG1280" si="1506">_xlfn.POISSON.DIST(3,K1217,FALSE) * _xlfn.POISSON.DIST(6,L1217,FALSE)</f>
        <v>5.4625656323223572E-5</v>
      </c>
      <c r="BH1217" s="5">
        <f t="shared" ref="BH1217:BH1280" si="1507">_xlfn.POISSON.DIST(4,K1217,FALSE) * _xlfn.POISSON.DIST(6,L1217,FALSE)</f>
        <v>1.3128682740152857E-5</v>
      </c>
      <c r="BI1217" s="5">
        <f t="shared" ref="BI1217:BI1280" si="1508">_xlfn.POISSON.DIST(5,K1217,FALSE) * _xlfn.POISSON.DIST(6,L1217,FALSE)</f>
        <v>2.5242689548179873E-6</v>
      </c>
      <c r="BJ1217" s="8">
        <f t="shared" ref="BJ1217:BJ1280" si="1509">SUM(N1217,Q1217,T1217,W1217,X1217,Y1217,AD1217,AE1217,AF1217,AG1217,AM1217,AN1217,AO1217,AP1217,AQ1217,AX1217,AY1217,AZ1217,BA1217,BB1217,BC1217)</f>
        <v>0.30573723526682389</v>
      </c>
      <c r="BK1217" s="8">
        <f t="shared" ref="BK1217:BK1280" si="1510">SUM(M1217,P1217,S1217,V1217,AC1217,AL1217,AY1217)</f>
        <v>0.29823412865584653</v>
      </c>
      <c r="BL1217" s="8">
        <f t="shared" ref="BL1217:BL1280" si="1511">SUM(O1217,R1217,U1217,AA1217,AB1217,AH1217,AI1217,AJ1217,AK1217,AR1217,AS1217,AT1217,AU1217,AV1217,BD1217,BE1217,BF1217,BG1217,BH1217,BI1217)</f>
        <v>0.36585921574770708</v>
      </c>
      <c r="BM1217" s="8">
        <f t="shared" ref="BM1217:BM1280" si="1512">SUM(S1217:BI1217)</f>
        <v>0.34981821336206259</v>
      </c>
      <c r="BN1217" s="8">
        <f t="shared" ref="BN1217:BN1280" si="1513">SUM(M1217:R1217)</f>
        <v>0.6499342479319471</v>
      </c>
    </row>
    <row r="1218" spans="1:66" x14ac:dyDescent="0.25">
      <c r="A1218" t="s">
        <v>136</v>
      </c>
      <c r="B1218" t="s">
        <v>309</v>
      </c>
      <c r="C1218" t="s">
        <v>386</v>
      </c>
      <c r="D1218" s="7" t="s">
        <v>562</v>
      </c>
      <c r="E1218">
        <f>VLOOKUP(A1218,home!$A$2:$E$405,3,FALSE)</f>
        <v>1.4901185770751</v>
      </c>
      <c r="F1218">
        <f>VLOOKUP(B1218,home!$B$2:$E$405,3,FALSE)</f>
        <v>1.19</v>
      </c>
      <c r="G1218">
        <f>VLOOKUP(C1218,away!$B$2:$E$405,4,FALSE)</f>
        <v>1.25</v>
      </c>
      <c r="H1218">
        <f>VLOOKUP(A1218,away!$A$2:$E$405,3,FALSE)</f>
        <v>1.24901185770751</v>
      </c>
      <c r="I1218">
        <f>VLOOKUP(C1218,away!$B$2:$E$405,3,FALSE)</f>
        <v>0.82</v>
      </c>
      <c r="J1218">
        <f>VLOOKUP(B1218,home!$B$2:$E$405,4,FALSE)</f>
        <v>0.98</v>
      </c>
      <c r="K1218" s="3">
        <f t="shared" si="1458"/>
        <v>2.216551383399211</v>
      </c>
      <c r="L1218" s="3">
        <f t="shared" si="1459"/>
        <v>1.0037059288537551</v>
      </c>
      <c r="M1218" s="5">
        <f t="shared" si="1460"/>
        <v>3.9944778657186153E-2</v>
      </c>
      <c r="N1218" s="5">
        <f t="shared" si="1461"/>
        <v>8.8539654392161229E-2</v>
      </c>
      <c r="O1218" s="5">
        <f t="shared" si="1462"/>
        <v>4.0092811164968677E-2</v>
      </c>
      <c r="P1218" s="5">
        <f t="shared" si="1463"/>
        <v>8.8867776052074646E-2</v>
      </c>
      <c r="Q1218" s="5">
        <f t="shared" si="1464"/>
        <v>9.812634671431654E-2</v>
      </c>
      <c r="R1218" s="5">
        <f t="shared" si="1465"/>
        <v>2.012069613534654E-2</v>
      </c>
      <c r="S1218" s="5">
        <f t="shared" si="1466"/>
        <v>4.9427496445902323E-2</v>
      </c>
      <c r="T1218" s="5">
        <f t="shared" si="1467"/>
        <v>9.8489995973918693E-2</v>
      </c>
      <c r="U1218" s="5">
        <f t="shared" si="1468"/>
        <v>4.4598556853757527E-2</v>
      </c>
      <c r="V1218" s="5">
        <f t="shared" si="1469"/>
        <v>1.2218289105418792E-2</v>
      </c>
      <c r="W1218" s="5">
        <f t="shared" si="1470"/>
        <v>7.2500696519176303E-2</v>
      </c>
      <c r="X1218" s="5">
        <f t="shared" si="1471"/>
        <v>7.2769378942324062E-2</v>
      </c>
      <c r="Y1218" s="5">
        <f t="shared" si="1472"/>
        <v>3.6519528541708125E-2</v>
      </c>
      <c r="Z1218" s="5">
        <f t="shared" si="1473"/>
        <v>6.7317540012373882E-3</v>
      </c>
      <c r="AA1218" s="5">
        <f t="shared" si="1474"/>
        <v>1.4921278644145905E-2</v>
      </c>
      <c r="AB1218" s="5">
        <f t="shared" si="1475"/>
        <v>1.6536890410383361E-2</v>
      </c>
      <c r="AC1218" s="5">
        <f t="shared" si="1476"/>
        <v>1.6989269568848282E-3</v>
      </c>
      <c r="AD1218" s="5">
        <f t="shared" si="1477"/>
        <v>4.0175379791746658E-2</v>
      </c>
      <c r="AE1218" s="5">
        <f t="shared" si="1478"/>
        <v>4.0324266890927461E-2</v>
      </c>
      <c r="AF1218" s="5">
        <f t="shared" si="1479"/>
        <v>2.0236852877552534E-2</v>
      </c>
      <c r="AG1218" s="5">
        <f t="shared" si="1480"/>
        <v>6.7706164048468853E-3</v>
      </c>
      <c r="AH1218" s="5">
        <f t="shared" si="1481"/>
        <v>1.6891753506567385E-3</v>
      </c>
      <c r="AI1218" s="5">
        <f t="shared" si="1482"/>
        <v>3.7441439603020403E-3</v>
      </c>
      <c r="AJ1218" s="5">
        <f t="shared" si="1483"/>
        <v>4.1495437374266452E-3</v>
      </c>
      <c r="AK1218" s="5">
        <f t="shared" si="1484"/>
        <v>3.0658923038895209E-3</v>
      </c>
      <c r="AL1218" s="5">
        <f t="shared" si="1485"/>
        <v>1.5118858124513559E-4</v>
      </c>
      <c r="AM1218" s="5">
        <f t="shared" si="1486"/>
        <v>1.781015873119695E-2</v>
      </c>
      <c r="AN1218" s="5">
        <f t="shared" si="1487"/>
        <v>1.7876161912328853E-2</v>
      </c>
      <c r="AO1218" s="5">
        <f t="shared" si="1488"/>
        <v>8.9712048482770736E-3</v>
      </c>
      <c r="AP1218" s="5">
        <f t="shared" si="1489"/>
        <v>3.0014838317257509E-3</v>
      </c>
      <c r="AQ1218" s="5">
        <f t="shared" si="1490"/>
        <v>7.5315177931545556E-4</v>
      </c>
      <c r="AR1218" s="5">
        <f t="shared" si="1491"/>
        <v>3.3908706286555793E-4</v>
      </c>
      <c r="AS1218" s="5">
        <f t="shared" si="1492"/>
        <v>7.5160389828742762E-4</v>
      </c>
      <c r="AT1218" s="5">
        <f t="shared" si="1493"/>
        <v>8.3298433025861911E-4</v>
      </c>
      <c r="AU1218" s="5">
        <f t="shared" si="1494"/>
        <v>6.1545085652820234E-4</v>
      </c>
      <c r="AV1218" s="5">
        <f t="shared" si="1495"/>
        <v>3.4104461186295417E-4</v>
      </c>
      <c r="AW1218" s="5">
        <f t="shared" si="1496"/>
        <v>9.343310545340733E-6</v>
      </c>
      <c r="AX1218" s="5">
        <f t="shared" si="1497"/>
        <v>6.579521995699022E-3</v>
      </c>
      <c r="AY1218" s="5">
        <f t="shared" si="1498"/>
        <v>6.6039052361067984E-3</v>
      </c>
      <c r="AZ1218" s="5">
        <f t="shared" si="1499"/>
        <v>3.3141894195343751E-3</v>
      </c>
      <c r="BA1218" s="5">
        <f t="shared" si="1500"/>
        <v>1.1088238565770128E-3</v>
      </c>
      <c r="BB1218" s="5">
        <f t="shared" si="1501"/>
        <v>2.7823326972520828E-4</v>
      </c>
      <c r="BC1218" s="5">
        <f t="shared" si="1502"/>
        <v>5.5852876485511536E-5</v>
      </c>
      <c r="BD1218" s="5">
        <f t="shared" si="1503"/>
        <v>5.6723949232627727E-5</v>
      </c>
      <c r="BE1218" s="5">
        <f t="shared" si="1504"/>
        <v>1.2573154814344759E-4</v>
      </c>
      <c r="BF1218" s="5">
        <f t="shared" si="1505"/>
        <v>1.3934521848714168E-4</v>
      </c>
      <c r="BG1218" s="5">
        <f t="shared" si="1506"/>
        <v>1.0295527893591306E-4</v>
      </c>
      <c r="BH1218" s="5">
        <f t="shared" si="1507"/>
        <v>5.7051416488412443E-5</v>
      </c>
      <c r="BI1218" s="5">
        <f t="shared" si="1508"/>
        <v>2.5291479228455031E-5</v>
      </c>
      <c r="BJ1218" s="8">
        <f t="shared" si="1509"/>
        <v>0.64080540480565051</v>
      </c>
      <c r="BK1218" s="8">
        <f t="shared" si="1510"/>
        <v>0.19891236103481866</v>
      </c>
      <c r="BL1218" s="8">
        <f t="shared" si="1511"/>
        <v>0.15230625821119564</v>
      </c>
      <c r="BM1218" s="8">
        <f t="shared" si="1512"/>
        <v>0.61646915301128702</v>
      </c>
      <c r="BN1218" s="8">
        <f t="shared" si="1513"/>
        <v>0.3756920631160538</v>
      </c>
    </row>
    <row r="1219" spans="1:66" x14ac:dyDescent="0.25">
      <c r="A1219" t="s">
        <v>136</v>
      </c>
      <c r="B1219" t="s">
        <v>315</v>
      </c>
      <c r="C1219" t="s">
        <v>125</v>
      </c>
      <c r="D1219" s="7" t="s">
        <v>562</v>
      </c>
      <c r="E1219">
        <f>VLOOKUP(A1219,home!$A$2:$E$405,3,FALSE)</f>
        <v>1.4901185770751</v>
      </c>
      <c r="F1219">
        <f>VLOOKUP(B1219,home!$B$2:$E$405,3,FALSE)</f>
        <v>0.85</v>
      </c>
      <c r="G1219">
        <f>VLOOKUP(C1219,away!$B$2:$E$405,4,FALSE)</f>
        <v>1.04</v>
      </c>
      <c r="H1219">
        <f>VLOOKUP(A1219,away!$A$2:$E$405,3,FALSE)</f>
        <v>1.24901185770751</v>
      </c>
      <c r="I1219">
        <f>VLOOKUP(C1219,away!$B$2:$E$405,3,FALSE)</f>
        <v>0.57999999999999996</v>
      </c>
      <c r="J1219">
        <f>VLOOKUP(B1219,home!$B$2:$E$405,4,FALSE)</f>
        <v>1.53</v>
      </c>
      <c r="K1219" s="3">
        <f t="shared" si="1458"/>
        <v>1.3172648221343886</v>
      </c>
      <c r="L1219" s="3">
        <f t="shared" si="1459"/>
        <v>1.1083731225296443</v>
      </c>
      <c r="M1219" s="5">
        <f t="shared" si="1460"/>
        <v>8.8421692898453016E-2</v>
      </c>
      <c r="N1219" s="5">
        <f t="shared" si="1461"/>
        <v>0.11647478556870226</v>
      </c>
      <c r="O1219" s="5">
        <f t="shared" si="1462"/>
        <v>9.8004227857215631E-2</v>
      </c>
      <c r="P1219" s="5">
        <f t="shared" si="1463"/>
        <v>0.12909752177675327</v>
      </c>
      <c r="Q1219" s="5">
        <f t="shared" si="1464"/>
        <v>7.6714068847648823E-2</v>
      </c>
      <c r="R1219" s="5">
        <f t="shared" si="1465"/>
        <v>5.4312626025604431E-2</v>
      </c>
      <c r="S1219" s="5">
        <f t="shared" si="1466"/>
        <v>4.7121270761122443E-2</v>
      </c>
      <c r="T1219" s="5">
        <f t="shared" si="1467"/>
        <v>8.5027812030622638E-2</v>
      </c>
      <c r="U1219" s="5">
        <f t="shared" si="1468"/>
        <v>7.1544111661269408E-2</v>
      </c>
      <c r="V1219" s="5">
        <f t="shared" si="1469"/>
        <v>7.6442268090862195E-3</v>
      </c>
      <c r="W1219" s="5">
        <f t="shared" si="1470"/>
        <v>3.3684248085267786E-2</v>
      </c>
      <c r="X1219" s="5">
        <f t="shared" si="1471"/>
        <v>3.7334715230331446E-2</v>
      </c>
      <c r="Y1219" s="5">
        <f t="shared" si="1472"/>
        <v>2.0690397449298771E-2</v>
      </c>
      <c r="Z1219" s="5">
        <f t="shared" si="1473"/>
        <v>2.006621830026133E-2</v>
      </c>
      <c r="AA1219" s="5">
        <f t="shared" si="1474"/>
        <v>2.643252348020356E-2</v>
      </c>
      <c r="AB1219" s="5">
        <f t="shared" si="1475"/>
        <v>1.7409316670356698E-2</v>
      </c>
      <c r="AC1219" s="5">
        <f t="shared" si="1476"/>
        <v>6.9754569311811015E-4</v>
      </c>
      <c r="AD1219" s="5">
        <f t="shared" si="1477"/>
        <v>1.1092768765692726E-2</v>
      </c>
      <c r="AE1219" s="5">
        <f t="shared" si="1478"/>
        <v>1.2294926754330153E-2</v>
      </c>
      <c r="AF1219" s="5">
        <f t="shared" si="1479"/>
        <v>6.8136831789850898E-3</v>
      </c>
      <c r="AG1219" s="5">
        <f t="shared" si="1480"/>
        <v>2.5173677670064717E-3</v>
      </c>
      <c r="AH1219" s="5">
        <f t="shared" si="1481"/>
        <v>5.5602142587055344E-3</v>
      </c>
      <c r="AI1219" s="5">
        <f t="shared" si="1482"/>
        <v>7.3242746465228391E-3</v>
      </c>
      <c r="AJ1219" s="5">
        <f t="shared" si="1483"/>
        <v>4.8240046697576606E-3</v>
      </c>
      <c r="AK1219" s="5">
        <f t="shared" si="1484"/>
        <v>2.1181638844279278E-3</v>
      </c>
      <c r="AL1219" s="5">
        <f t="shared" si="1485"/>
        <v>4.0737252298941674E-5</v>
      </c>
      <c r="AM1219" s="5">
        <f t="shared" si="1486"/>
        <v>2.922422815023622E-3</v>
      </c>
      <c r="AN1219" s="5">
        <f t="shared" si="1487"/>
        <v>3.2391349008396046E-3</v>
      </c>
      <c r="AO1219" s="5">
        <f t="shared" si="1488"/>
        <v>1.7950850321691715E-3</v>
      </c>
      <c r="AP1219" s="5">
        <f t="shared" si="1489"/>
        <v>6.6320800077052371E-4</v>
      </c>
      <c r="AQ1219" s="5">
        <f t="shared" si="1490"/>
        <v>1.83770480675167E-4</v>
      </c>
      <c r="AR1219" s="5">
        <f t="shared" si="1491"/>
        <v>1.2325584079710603E-3</v>
      </c>
      <c r="AS1219" s="5">
        <f t="shared" si="1492"/>
        <v>1.6236058320462442E-3</v>
      </c>
      <c r="AT1219" s="5">
        <f t="shared" si="1493"/>
        <v>1.0693594237833762E-3</v>
      </c>
      <c r="AU1219" s="5">
        <f t="shared" si="1494"/>
        <v>4.6954318372258034E-4</v>
      </c>
      <c r="AV1219" s="5">
        <f t="shared" si="1495"/>
        <v>1.5462817959768487E-4</v>
      </c>
      <c r="AW1219" s="5">
        <f t="shared" si="1496"/>
        <v>1.6521455763084208E-6</v>
      </c>
      <c r="AX1219" s="5">
        <f t="shared" si="1497"/>
        <v>6.4160079493892836E-4</v>
      </c>
      <c r="AY1219" s="5">
        <f t="shared" si="1498"/>
        <v>7.1113307650396199E-4</v>
      </c>
      <c r="AZ1219" s="5">
        <f t="shared" si="1499"/>
        <v>3.9410039426940449E-4</v>
      </c>
      <c r="BA1219" s="5">
        <f t="shared" si="1500"/>
        <v>1.4560342819551456E-4</v>
      </c>
      <c r="BB1219" s="5">
        <f t="shared" si="1501"/>
        <v>4.0345731590020824E-5</v>
      </c>
      <c r="BC1219" s="5">
        <f t="shared" si="1502"/>
        <v>8.9436249006348532E-6</v>
      </c>
      <c r="BD1219" s="5">
        <f t="shared" si="1503"/>
        <v>2.2768910189050839E-4</v>
      </c>
      <c r="BE1219" s="5">
        <f t="shared" si="1504"/>
        <v>2.9992684430373928E-4</v>
      </c>
      <c r="BF1219" s="5">
        <f t="shared" si="1505"/>
        <v>1.9754154060754682E-4</v>
      </c>
      <c r="BG1219" s="5">
        <f t="shared" si="1506"/>
        <v>8.6738174117517735E-5</v>
      </c>
      <c r="BH1219" s="5">
        <f t="shared" si="1507"/>
        <v>2.8564286375293416E-5</v>
      </c>
      <c r="BI1219" s="5">
        <f t="shared" si="1508"/>
        <v>7.5253459223093137E-6</v>
      </c>
      <c r="BJ1219" s="8">
        <f t="shared" si="1509"/>
        <v>0.41339012195776265</v>
      </c>
      <c r="BK1219" s="8">
        <f t="shared" si="1510"/>
        <v>0.2737341282673359</v>
      </c>
      <c r="BL1219" s="8">
        <f t="shared" si="1511"/>
        <v>0.29292714347440157</v>
      </c>
      <c r="BM1219" s="8">
        <f t="shared" si="1512"/>
        <v>0.43638320809445641</v>
      </c>
      <c r="BN1219" s="8">
        <f t="shared" si="1513"/>
        <v>0.56302492297437745</v>
      </c>
    </row>
    <row r="1220" spans="1:66" x14ac:dyDescent="0.25">
      <c r="A1220" t="s">
        <v>136</v>
      </c>
      <c r="B1220" t="s">
        <v>317</v>
      </c>
      <c r="C1220" t="s">
        <v>135</v>
      </c>
      <c r="D1220" s="7" t="s">
        <v>562</v>
      </c>
      <c r="E1220">
        <f>VLOOKUP(A1220,home!$A$2:$E$405,3,FALSE)</f>
        <v>1.4901185770751</v>
      </c>
      <c r="F1220">
        <f>VLOOKUP(B1220,home!$B$2:$E$405,3,FALSE)</f>
        <v>0.85</v>
      </c>
      <c r="G1220">
        <f>VLOOKUP(C1220,away!$B$2:$E$405,4,FALSE)</f>
        <v>1.06</v>
      </c>
      <c r="H1220">
        <f>VLOOKUP(A1220,away!$A$2:$E$405,3,FALSE)</f>
        <v>1.24901185770751</v>
      </c>
      <c r="I1220">
        <f>VLOOKUP(C1220,away!$B$2:$E$405,3,FALSE)</f>
        <v>0.55000000000000004</v>
      </c>
      <c r="J1220">
        <f>VLOOKUP(B1220,home!$B$2:$E$405,4,FALSE)</f>
        <v>0.51</v>
      </c>
      <c r="K1220" s="3">
        <f t="shared" si="1458"/>
        <v>1.3425968379446651</v>
      </c>
      <c r="L1220" s="3">
        <f t="shared" si="1459"/>
        <v>0.35034782608695658</v>
      </c>
      <c r="M1220" s="5">
        <f t="shared" si="1460"/>
        <v>0.18397697519156439</v>
      </c>
      <c r="N1220" s="5">
        <f t="shared" si="1461"/>
        <v>0.24700690514681845</v>
      </c>
      <c r="O1220" s="5">
        <f t="shared" si="1462"/>
        <v>6.445593330841852E-2</v>
      </c>
      <c r="P1220" s="5">
        <f t="shared" si="1463"/>
        <v>8.6538332246654914E-2</v>
      </c>
      <c r="Q1220" s="5">
        <f t="shared" si="1464"/>
        <v>0.16581534490030816</v>
      </c>
      <c r="R1220" s="5">
        <f t="shared" si="1465"/>
        <v>1.1290998056505139E-2</v>
      </c>
      <c r="S1220" s="5">
        <f t="shared" si="1466"/>
        <v>1.0176386121462622E-2</v>
      </c>
      <c r="T1220" s="5">
        <f t="shared" si="1467"/>
        <v>5.8093045617681881E-2</v>
      </c>
      <c r="U1220" s="5">
        <f t="shared" si="1468"/>
        <v>1.5159258287903158E-2</v>
      </c>
      <c r="V1220" s="5">
        <f t="shared" si="1469"/>
        <v>5.3185851250765043E-4</v>
      </c>
      <c r="W1220" s="5">
        <f t="shared" si="1470"/>
        <v>7.4207719248619283E-2</v>
      </c>
      <c r="X1220" s="5">
        <f t="shared" si="1471"/>
        <v>2.5998513117624966E-2</v>
      </c>
      <c r="Y1220" s="5">
        <f t="shared" si="1472"/>
        <v>4.5542612761265647E-3</v>
      </c>
      <c r="Z1220" s="5">
        <f t="shared" si="1473"/>
        <v>1.3185922078162097E-3</v>
      </c>
      <c r="AA1220" s="5">
        <f t="shared" si="1474"/>
        <v>1.7703377287525178E-3</v>
      </c>
      <c r="AB1220" s="5">
        <f t="shared" si="1475"/>
        <v>1.1884249183586357E-3</v>
      </c>
      <c r="AC1220" s="5">
        <f t="shared" si="1476"/>
        <v>1.5635838606867246E-5</v>
      </c>
      <c r="AD1220" s="5">
        <f t="shared" si="1477"/>
        <v>2.490776230357044E-2</v>
      </c>
      <c r="AE1220" s="5">
        <f t="shared" si="1478"/>
        <v>8.7263803757465473E-3</v>
      </c>
      <c r="AF1220" s="5">
        <f t="shared" si="1479"/>
        <v>1.5286341971253409E-3</v>
      </c>
      <c r="AG1220" s="5">
        <f t="shared" si="1480"/>
        <v>1.7851788928168122E-4</v>
      </c>
      <c r="AH1220" s="5">
        <f t="shared" si="1481"/>
        <v>1.1549147837590231E-4</v>
      </c>
      <c r="AI1220" s="5">
        <f t="shared" si="1482"/>
        <v>1.5505849367704111E-4</v>
      </c>
      <c r="AJ1220" s="5">
        <f t="shared" si="1483"/>
        <v>1.0409052165362913E-4</v>
      </c>
      <c r="AK1220" s="5">
        <f t="shared" si="1484"/>
        <v>4.6583868410724405E-5</v>
      </c>
      <c r="AL1220" s="5">
        <f t="shared" si="1485"/>
        <v>2.9418885594944642E-7</v>
      </c>
      <c r="AM1220" s="5">
        <f t="shared" si="1486"/>
        <v>6.6882165818101932E-3</v>
      </c>
      <c r="AN1220" s="5">
        <f t="shared" si="1487"/>
        <v>2.3432021398359362E-3</v>
      </c>
      <c r="AO1220" s="5">
        <f t="shared" si="1488"/>
        <v>4.1046788788691251E-4</v>
      </c>
      <c r="AP1220" s="5">
        <f t="shared" si="1489"/>
        <v>4.7935510733228158E-5</v>
      </c>
      <c r="AQ1220" s="5">
        <f t="shared" si="1490"/>
        <v>4.1985254944386115E-6</v>
      </c>
      <c r="AR1220" s="5">
        <f t="shared" si="1491"/>
        <v>8.0924376761132251E-6</v>
      </c>
      <c r="AS1220" s="5">
        <f t="shared" si="1492"/>
        <v>1.086488123521389E-5</v>
      </c>
      <c r="AT1220" s="5">
        <f t="shared" si="1493"/>
        <v>7.2935775955212506E-6</v>
      </c>
      <c r="AU1220" s="5">
        <f t="shared" si="1494"/>
        <v>3.2641114056836288E-6</v>
      </c>
      <c r="AV1220" s="5">
        <f t="shared" si="1495"/>
        <v>1.0955964129924895E-6</v>
      </c>
      <c r="AW1220" s="5">
        <f t="shared" si="1496"/>
        <v>3.8438706396861692E-9</v>
      </c>
      <c r="AX1220" s="5">
        <f t="shared" si="1497"/>
        <v>1.4965964057045732E-3</v>
      </c>
      <c r="AY1220" s="5">
        <f t="shared" si="1498"/>
        <v>5.2432929726815012E-4</v>
      </c>
      <c r="AZ1220" s="5">
        <f t="shared" si="1499"/>
        <v>9.1848814725798984E-5</v>
      </c>
      <c r="BA1220" s="5">
        <f t="shared" si="1500"/>
        <v>1.0726344189282444E-5</v>
      </c>
      <c r="BB1220" s="5">
        <f t="shared" si="1501"/>
        <v>9.3948784214389016E-7</v>
      </c>
      <c r="BC1220" s="5">
        <f t="shared" si="1502"/>
        <v>6.5829504626047546E-8</v>
      </c>
      <c r="BD1220" s="5">
        <f t="shared" si="1503"/>
        <v>4.72527991261742E-7</v>
      </c>
      <c r="BE1220" s="5">
        <f t="shared" si="1504"/>
        <v>6.3441458690835907E-7</v>
      </c>
      <c r="BF1220" s="5">
        <f t="shared" si="1505"/>
        <v>4.2588150916456709E-7</v>
      </c>
      <c r="BG1220" s="5">
        <f t="shared" si="1506"/>
        <v>1.9059572251448325E-7</v>
      </c>
      <c r="BH1220" s="5">
        <f t="shared" si="1507"/>
        <v>6.3973303593431032E-8</v>
      </c>
      <c r="BI1220" s="5">
        <f t="shared" si="1508"/>
        <v>1.7178071023482899E-8</v>
      </c>
      <c r="BJ1220" s="8">
        <f t="shared" si="1509"/>
        <v>0.62263561089789865</v>
      </c>
      <c r="BK1220" s="8">
        <f t="shared" si="1510"/>
        <v>0.28176381139692047</v>
      </c>
      <c r="BL1220" s="8">
        <f t="shared" si="1511"/>
        <v>9.4318591837565247E-2</v>
      </c>
      <c r="BM1220" s="8">
        <f t="shared" si="1512"/>
        <v>0.24042779203653347</v>
      </c>
      <c r="BN1220" s="8">
        <f t="shared" si="1513"/>
        <v>0.75908448885026958</v>
      </c>
    </row>
    <row r="1221" spans="1:66" x14ac:dyDescent="0.25">
      <c r="A1221" t="s">
        <v>136</v>
      </c>
      <c r="B1221" t="s">
        <v>323</v>
      </c>
      <c r="C1221" t="s">
        <v>514</v>
      </c>
      <c r="D1221" s="7" t="s">
        <v>562</v>
      </c>
      <c r="E1221">
        <f>VLOOKUP(A1221,home!$A$2:$E$405,3,FALSE)</f>
        <v>1.4901185770751</v>
      </c>
      <c r="F1221">
        <f>VLOOKUP(B1221,home!$B$2:$E$405,3,FALSE)</f>
        <v>1.1000000000000001</v>
      </c>
      <c r="G1221" t="e">
        <f>VLOOKUP(C1221,away!$B$2:$E$405,4,FALSE)</f>
        <v>#N/A</v>
      </c>
      <c r="H1221">
        <f>VLOOKUP(A1221,away!$A$2:$E$405,3,FALSE)</f>
        <v>1.24901185770751</v>
      </c>
      <c r="I1221" t="e">
        <f>VLOOKUP(C1221,away!$B$2:$E$405,3,FALSE)</f>
        <v>#N/A</v>
      </c>
      <c r="J1221">
        <f>VLOOKUP(B1221,home!$B$2:$E$405,4,FALSE)</f>
        <v>0.95</v>
      </c>
      <c r="K1221" s="3" t="e">
        <f t="shared" si="1458"/>
        <v>#N/A</v>
      </c>
      <c r="L1221" s="3" t="e">
        <f t="shared" si="1459"/>
        <v>#N/A</v>
      </c>
      <c r="M1221" s="5" t="e">
        <f t="shared" si="1460"/>
        <v>#N/A</v>
      </c>
      <c r="N1221" s="5" t="e">
        <f t="shared" si="1461"/>
        <v>#N/A</v>
      </c>
      <c r="O1221" s="5" t="e">
        <f t="shared" si="1462"/>
        <v>#N/A</v>
      </c>
      <c r="P1221" s="5" t="e">
        <f t="shared" si="1463"/>
        <v>#N/A</v>
      </c>
      <c r="Q1221" s="5" t="e">
        <f t="shared" si="1464"/>
        <v>#N/A</v>
      </c>
      <c r="R1221" s="5" t="e">
        <f t="shared" si="1465"/>
        <v>#N/A</v>
      </c>
      <c r="S1221" s="5" t="e">
        <f t="shared" si="1466"/>
        <v>#N/A</v>
      </c>
      <c r="T1221" s="5" t="e">
        <f t="shared" si="1467"/>
        <v>#N/A</v>
      </c>
      <c r="U1221" s="5" t="e">
        <f t="shared" si="1468"/>
        <v>#N/A</v>
      </c>
      <c r="V1221" s="5" t="e">
        <f t="shared" si="1469"/>
        <v>#N/A</v>
      </c>
      <c r="W1221" s="5" t="e">
        <f t="shared" si="1470"/>
        <v>#N/A</v>
      </c>
      <c r="X1221" s="5" t="e">
        <f t="shared" si="1471"/>
        <v>#N/A</v>
      </c>
      <c r="Y1221" s="5" t="e">
        <f t="shared" si="1472"/>
        <v>#N/A</v>
      </c>
      <c r="Z1221" s="5" t="e">
        <f t="shared" si="1473"/>
        <v>#N/A</v>
      </c>
      <c r="AA1221" s="5" t="e">
        <f t="shared" si="1474"/>
        <v>#N/A</v>
      </c>
      <c r="AB1221" s="5" t="e">
        <f t="shared" si="1475"/>
        <v>#N/A</v>
      </c>
      <c r="AC1221" s="5" t="e">
        <f t="shared" si="1476"/>
        <v>#N/A</v>
      </c>
      <c r="AD1221" s="5" t="e">
        <f t="shared" si="1477"/>
        <v>#N/A</v>
      </c>
      <c r="AE1221" s="5" t="e">
        <f t="shared" si="1478"/>
        <v>#N/A</v>
      </c>
      <c r="AF1221" s="5" t="e">
        <f t="shared" si="1479"/>
        <v>#N/A</v>
      </c>
      <c r="AG1221" s="5" t="e">
        <f t="shared" si="1480"/>
        <v>#N/A</v>
      </c>
      <c r="AH1221" s="5" t="e">
        <f t="shared" si="1481"/>
        <v>#N/A</v>
      </c>
      <c r="AI1221" s="5" t="e">
        <f t="shared" si="1482"/>
        <v>#N/A</v>
      </c>
      <c r="AJ1221" s="5" t="e">
        <f t="shared" si="1483"/>
        <v>#N/A</v>
      </c>
      <c r="AK1221" s="5" t="e">
        <f t="shared" si="1484"/>
        <v>#N/A</v>
      </c>
      <c r="AL1221" s="5" t="e">
        <f t="shared" si="1485"/>
        <v>#N/A</v>
      </c>
      <c r="AM1221" s="5" t="e">
        <f t="shared" si="1486"/>
        <v>#N/A</v>
      </c>
      <c r="AN1221" s="5" t="e">
        <f t="shared" si="1487"/>
        <v>#N/A</v>
      </c>
      <c r="AO1221" s="5" t="e">
        <f t="shared" si="1488"/>
        <v>#N/A</v>
      </c>
      <c r="AP1221" s="5" t="e">
        <f t="shared" si="1489"/>
        <v>#N/A</v>
      </c>
      <c r="AQ1221" s="5" t="e">
        <f t="shared" si="1490"/>
        <v>#N/A</v>
      </c>
      <c r="AR1221" s="5" t="e">
        <f t="shared" si="1491"/>
        <v>#N/A</v>
      </c>
      <c r="AS1221" s="5" t="e">
        <f t="shared" si="1492"/>
        <v>#N/A</v>
      </c>
      <c r="AT1221" s="5" t="e">
        <f t="shared" si="1493"/>
        <v>#N/A</v>
      </c>
      <c r="AU1221" s="5" t="e">
        <f t="shared" si="1494"/>
        <v>#N/A</v>
      </c>
      <c r="AV1221" s="5" t="e">
        <f t="shared" si="1495"/>
        <v>#N/A</v>
      </c>
      <c r="AW1221" s="5" t="e">
        <f t="shared" si="1496"/>
        <v>#N/A</v>
      </c>
      <c r="AX1221" s="5" t="e">
        <f t="shared" si="1497"/>
        <v>#N/A</v>
      </c>
      <c r="AY1221" s="5" t="e">
        <f t="shared" si="1498"/>
        <v>#N/A</v>
      </c>
      <c r="AZ1221" s="5" t="e">
        <f t="shared" si="1499"/>
        <v>#N/A</v>
      </c>
      <c r="BA1221" s="5" t="e">
        <f t="shared" si="1500"/>
        <v>#N/A</v>
      </c>
      <c r="BB1221" s="5" t="e">
        <f t="shared" si="1501"/>
        <v>#N/A</v>
      </c>
      <c r="BC1221" s="5" t="e">
        <f t="shared" si="1502"/>
        <v>#N/A</v>
      </c>
      <c r="BD1221" s="5" t="e">
        <f t="shared" si="1503"/>
        <v>#N/A</v>
      </c>
      <c r="BE1221" s="5" t="e">
        <f t="shared" si="1504"/>
        <v>#N/A</v>
      </c>
      <c r="BF1221" s="5" t="e">
        <f t="shared" si="1505"/>
        <v>#N/A</v>
      </c>
      <c r="BG1221" s="5" t="e">
        <f t="shared" si="1506"/>
        <v>#N/A</v>
      </c>
      <c r="BH1221" s="5" t="e">
        <f t="shared" si="1507"/>
        <v>#N/A</v>
      </c>
      <c r="BI1221" s="5" t="e">
        <f t="shared" si="1508"/>
        <v>#N/A</v>
      </c>
      <c r="BJ1221" s="8" t="e">
        <f t="shared" si="1509"/>
        <v>#N/A</v>
      </c>
      <c r="BK1221" s="8" t="e">
        <f t="shared" si="1510"/>
        <v>#N/A</v>
      </c>
      <c r="BL1221" s="8" t="e">
        <f t="shared" si="1511"/>
        <v>#N/A</v>
      </c>
      <c r="BM1221" s="8" t="e">
        <f t="shared" si="1512"/>
        <v>#N/A</v>
      </c>
      <c r="BN1221" s="8" t="e">
        <f t="shared" si="1513"/>
        <v>#N/A</v>
      </c>
    </row>
    <row r="1222" spans="1:66" x14ac:dyDescent="0.25">
      <c r="A1222" t="s">
        <v>136</v>
      </c>
      <c r="B1222" t="s">
        <v>473</v>
      </c>
      <c r="C1222" t="s">
        <v>116</v>
      </c>
      <c r="D1222" s="7" t="s">
        <v>562</v>
      </c>
      <c r="E1222">
        <f>VLOOKUP(A1222,home!$A$2:$E$405,3,FALSE)</f>
        <v>1.4901185770751</v>
      </c>
      <c r="F1222">
        <f>VLOOKUP(B1222,home!$B$2:$E$405,3,FALSE)</f>
        <v>1.01</v>
      </c>
      <c r="G1222">
        <f>VLOOKUP(C1222,away!$B$2:$E$405,4,FALSE)</f>
        <v>1.73</v>
      </c>
      <c r="H1222">
        <f>VLOOKUP(A1222,away!$A$2:$E$405,3,FALSE)</f>
        <v>1.24901185770751</v>
      </c>
      <c r="I1222">
        <f>VLOOKUP(C1222,away!$B$2:$E$405,3,FALSE)</f>
        <v>0.45</v>
      </c>
      <c r="J1222">
        <f>VLOOKUP(B1222,home!$B$2:$E$405,4,FALSE)</f>
        <v>1.2</v>
      </c>
      <c r="K1222" s="3">
        <f t="shared" si="1458"/>
        <v>2.6036841897233223</v>
      </c>
      <c r="L1222" s="3">
        <f t="shared" si="1459"/>
        <v>0.67446640316205542</v>
      </c>
      <c r="M1222" s="5">
        <f t="shared" si="1460"/>
        <v>3.7697911162803396E-2</v>
      </c>
      <c r="N1222" s="5">
        <f t="shared" si="1461"/>
        <v>9.8153455280185542E-2</v>
      </c>
      <c r="O1222" s="5">
        <f t="shared" si="1462"/>
        <v>2.5425974548698708E-2</v>
      </c>
      <c r="P1222" s="5">
        <f t="shared" si="1463"/>
        <v>6.6201207940754403E-2</v>
      </c>
      <c r="Q1222" s="5">
        <f t="shared" si="1464"/>
        <v>0.12778029983986713</v>
      </c>
      <c r="R1222" s="5">
        <f t="shared" si="1465"/>
        <v>8.5744828003753906E-3</v>
      </c>
      <c r="S1222" s="5">
        <f t="shared" si="1466"/>
        <v>2.9063944112766412E-2</v>
      </c>
      <c r="T1222" s="5">
        <f t="shared" si="1467"/>
        <v>8.6183519227964162E-2</v>
      </c>
      <c r="U1222" s="5">
        <f t="shared" si="1468"/>
        <v>2.2325245302391959E-2</v>
      </c>
      <c r="V1222" s="5">
        <f t="shared" si="1469"/>
        <v>5.6710133221333364E-3</v>
      </c>
      <c r="W1222" s="5">
        <f t="shared" si="1470"/>
        <v>0.11089984881705588</v>
      </c>
      <c r="X1222" s="5">
        <f t="shared" si="1471"/>
        <v>7.4798222142855419E-2</v>
      </c>
      <c r="Y1222" s="5">
        <f t="shared" si="1472"/>
        <v>2.5224443925804047E-2</v>
      </c>
      <c r="Z1222" s="5">
        <f t="shared" si="1473"/>
        <v>1.9277335244480324E-3</v>
      </c>
      <c r="AA1222" s="5">
        <f t="shared" si="1474"/>
        <v>5.0192092996049591E-3</v>
      </c>
      <c r="AB1222" s="5">
        <f t="shared" si="1475"/>
        <v>6.5342179491468524E-3</v>
      </c>
      <c r="AC1222" s="5">
        <f t="shared" si="1476"/>
        <v>6.2242827353219013E-4</v>
      </c>
      <c r="AD1222" s="5">
        <f t="shared" si="1477"/>
        <v>7.2187045751918782E-2</v>
      </c>
      <c r="AE1222" s="5">
        <f t="shared" si="1478"/>
        <v>4.8687737103191402E-2</v>
      </c>
      <c r="AF1222" s="5">
        <f t="shared" si="1479"/>
        <v>1.6419121461044624E-2</v>
      </c>
      <c r="AG1222" s="5">
        <f t="shared" si="1480"/>
        <v>3.6913819316372267E-3</v>
      </c>
      <c r="AH1222" s="5">
        <f t="shared" si="1481"/>
        <v>3.2504787412234414E-4</v>
      </c>
      <c r="AI1222" s="5">
        <f t="shared" si="1482"/>
        <v>8.4632201075552401E-4</v>
      </c>
      <c r="AJ1222" s="5">
        <f t="shared" si="1483"/>
        <v>1.101777619409505E-3</v>
      </c>
      <c r="AK1222" s="5">
        <f t="shared" si="1484"/>
        <v>9.5622698941584257E-4</v>
      </c>
      <c r="AL1222" s="5">
        <f t="shared" si="1485"/>
        <v>4.3721789662411669E-5</v>
      </c>
      <c r="AM1222" s="5">
        <f t="shared" si="1486"/>
        <v>3.7590453945421001E-2</v>
      </c>
      <c r="AN1222" s="5">
        <f t="shared" si="1487"/>
        <v>2.5353498265796998E-2</v>
      </c>
      <c r="AO1222" s="5">
        <f t="shared" si="1488"/>
        <v>8.5500413914537544E-3</v>
      </c>
      <c r="AP1222" s="5">
        <f t="shared" si="1489"/>
        <v>1.9222385547268362E-3</v>
      </c>
      <c r="AQ1222" s="5">
        <f t="shared" si="1490"/>
        <v>3.2412133100650923E-4</v>
      </c>
      <c r="AR1222" s="5">
        <f t="shared" si="1491"/>
        <v>4.3846774102954019E-5</v>
      </c>
      <c r="AS1222" s="5">
        <f t="shared" si="1492"/>
        <v>1.1416315250223137E-4</v>
      </c>
      <c r="AT1222" s="5">
        <f t="shared" si="1493"/>
        <v>1.4862239760951622E-4</v>
      </c>
      <c r="AU1222" s="5">
        <f t="shared" si="1494"/>
        <v>1.2898859563155687E-4</v>
      </c>
      <c r="AV1222" s="5">
        <f t="shared" si="1495"/>
        <v>8.3961391775124879E-5</v>
      </c>
      <c r="AW1222" s="5">
        <f t="shared" si="1496"/>
        <v>2.1327701660262336E-6</v>
      </c>
      <c r="AX1222" s="5">
        <f t="shared" si="1497"/>
        <v>1.6312278437035886E-2</v>
      </c>
      <c r="AY1222" s="5">
        <f t="shared" si="1498"/>
        <v>1.100208376480555E-2</v>
      </c>
      <c r="AZ1222" s="5">
        <f t="shared" si="1499"/>
        <v>3.7102679320680219E-3</v>
      </c>
      <c r="BA1222" s="5">
        <f t="shared" si="1500"/>
        <v>8.3415035563647857E-4</v>
      </c>
      <c r="BB1222" s="5">
        <f t="shared" si="1501"/>
        <v>1.4065159751562126E-4</v>
      </c>
      <c r="BC1222" s="5">
        <f t="shared" si="1502"/>
        <v>1.897295541507164E-5</v>
      </c>
      <c r="BD1222" s="5">
        <f t="shared" si="1503"/>
        <v>4.9288626699130892E-6</v>
      </c>
      <c r="BE1222" s="5">
        <f t="shared" si="1504"/>
        <v>1.2833201806970192E-5</v>
      </c>
      <c r="BF1222" s="5">
        <f t="shared" si="1505"/>
        <v>1.6706802324168534E-5</v>
      </c>
      <c r="BG1222" s="5">
        <f t="shared" si="1506"/>
        <v>1.4499745690756821E-5</v>
      </c>
      <c r="BH1222" s="5">
        <f t="shared" si="1507"/>
        <v>9.4381896525081044E-6</v>
      </c>
      <c r="BI1222" s="5">
        <f t="shared" si="1508"/>
        <v>4.9148130355691196E-6</v>
      </c>
      <c r="BJ1222" s="8">
        <f t="shared" si="1509"/>
        <v>0.76978383401240602</v>
      </c>
      <c r="BK1222" s="8">
        <f t="shared" si="1510"/>
        <v>0.15030231036645769</v>
      </c>
      <c r="BL1222" s="8">
        <f t="shared" si="1511"/>
        <v>7.1691408320722322E-2</v>
      </c>
      <c r="BM1222" s="8">
        <f t="shared" si="1512"/>
        <v>0.61887200365671002</v>
      </c>
      <c r="BN1222" s="8">
        <f t="shared" si="1513"/>
        <v>0.36383333157268455</v>
      </c>
    </row>
    <row r="1223" spans="1:66" x14ac:dyDescent="0.25">
      <c r="A1223" t="s">
        <v>136</v>
      </c>
      <c r="B1223" t="s">
        <v>344</v>
      </c>
      <c r="C1223" t="s">
        <v>515</v>
      </c>
      <c r="D1223" s="7" t="s">
        <v>562</v>
      </c>
      <c r="E1223">
        <f>VLOOKUP(A1223,home!$A$2:$E$405,3,FALSE)</f>
        <v>1.4901185770751</v>
      </c>
      <c r="F1223">
        <f>VLOOKUP(B1223,home!$B$2:$E$405,3,FALSE)</f>
        <v>1.1299999999999999</v>
      </c>
      <c r="G1223" t="e">
        <f>VLOOKUP(C1223,away!$B$2:$E$405,4,FALSE)</f>
        <v>#N/A</v>
      </c>
      <c r="H1223">
        <f>VLOOKUP(A1223,away!$A$2:$E$405,3,FALSE)</f>
        <v>1.24901185770751</v>
      </c>
      <c r="I1223" t="e">
        <f>VLOOKUP(C1223,away!$B$2:$E$405,3,FALSE)</f>
        <v>#N/A</v>
      </c>
      <c r="J1223">
        <f>VLOOKUP(B1223,home!$B$2:$E$405,4,FALSE)</f>
        <v>0.4</v>
      </c>
      <c r="K1223" s="3" t="e">
        <f t="shared" si="1458"/>
        <v>#N/A</v>
      </c>
      <c r="L1223" s="3" t="e">
        <f t="shared" si="1459"/>
        <v>#N/A</v>
      </c>
      <c r="M1223" s="5" t="e">
        <f t="shared" si="1460"/>
        <v>#N/A</v>
      </c>
      <c r="N1223" s="5" t="e">
        <f t="shared" si="1461"/>
        <v>#N/A</v>
      </c>
      <c r="O1223" s="5" t="e">
        <f t="shared" si="1462"/>
        <v>#N/A</v>
      </c>
      <c r="P1223" s="5" t="e">
        <f t="shared" si="1463"/>
        <v>#N/A</v>
      </c>
      <c r="Q1223" s="5" t="e">
        <f t="shared" si="1464"/>
        <v>#N/A</v>
      </c>
      <c r="R1223" s="5" t="e">
        <f t="shared" si="1465"/>
        <v>#N/A</v>
      </c>
      <c r="S1223" s="5" t="e">
        <f t="shared" si="1466"/>
        <v>#N/A</v>
      </c>
      <c r="T1223" s="5" t="e">
        <f t="shared" si="1467"/>
        <v>#N/A</v>
      </c>
      <c r="U1223" s="5" t="e">
        <f t="shared" si="1468"/>
        <v>#N/A</v>
      </c>
      <c r="V1223" s="5" t="e">
        <f t="shared" si="1469"/>
        <v>#N/A</v>
      </c>
      <c r="W1223" s="5" t="e">
        <f t="shared" si="1470"/>
        <v>#N/A</v>
      </c>
      <c r="X1223" s="5" t="e">
        <f t="shared" si="1471"/>
        <v>#N/A</v>
      </c>
      <c r="Y1223" s="5" t="e">
        <f t="shared" si="1472"/>
        <v>#N/A</v>
      </c>
      <c r="Z1223" s="5" t="e">
        <f t="shared" si="1473"/>
        <v>#N/A</v>
      </c>
      <c r="AA1223" s="5" t="e">
        <f t="shared" si="1474"/>
        <v>#N/A</v>
      </c>
      <c r="AB1223" s="5" t="e">
        <f t="shared" si="1475"/>
        <v>#N/A</v>
      </c>
      <c r="AC1223" s="5" t="e">
        <f t="shared" si="1476"/>
        <v>#N/A</v>
      </c>
      <c r="AD1223" s="5" t="e">
        <f t="shared" si="1477"/>
        <v>#N/A</v>
      </c>
      <c r="AE1223" s="5" t="e">
        <f t="shared" si="1478"/>
        <v>#N/A</v>
      </c>
      <c r="AF1223" s="5" t="e">
        <f t="shared" si="1479"/>
        <v>#N/A</v>
      </c>
      <c r="AG1223" s="5" t="e">
        <f t="shared" si="1480"/>
        <v>#N/A</v>
      </c>
      <c r="AH1223" s="5" t="e">
        <f t="shared" si="1481"/>
        <v>#N/A</v>
      </c>
      <c r="AI1223" s="5" t="e">
        <f t="shared" si="1482"/>
        <v>#N/A</v>
      </c>
      <c r="AJ1223" s="5" t="e">
        <f t="shared" si="1483"/>
        <v>#N/A</v>
      </c>
      <c r="AK1223" s="5" t="e">
        <f t="shared" si="1484"/>
        <v>#N/A</v>
      </c>
      <c r="AL1223" s="5" t="e">
        <f t="shared" si="1485"/>
        <v>#N/A</v>
      </c>
      <c r="AM1223" s="5" t="e">
        <f t="shared" si="1486"/>
        <v>#N/A</v>
      </c>
      <c r="AN1223" s="5" t="e">
        <f t="shared" si="1487"/>
        <v>#N/A</v>
      </c>
      <c r="AO1223" s="5" t="e">
        <f t="shared" si="1488"/>
        <v>#N/A</v>
      </c>
      <c r="AP1223" s="5" t="e">
        <f t="shared" si="1489"/>
        <v>#N/A</v>
      </c>
      <c r="AQ1223" s="5" t="e">
        <f t="shared" si="1490"/>
        <v>#N/A</v>
      </c>
      <c r="AR1223" s="5" t="e">
        <f t="shared" si="1491"/>
        <v>#N/A</v>
      </c>
      <c r="AS1223" s="5" t="e">
        <f t="shared" si="1492"/>
        <v>#N/A</v>
      </c>
      <c r="AT1223" s="5" t="e">
        <f t="shared" si="1493"/>
        <v>#N/A</v>
      </c>
      <c r="AU1223" s="5" t="e">
        <f t="shared" si="1494"/>
        <v>#N/A</v>
      </c>
      <c r="AV1223" s="5" t="e">
        <f t="shared" si="1495"/>
        <v>#N/A</v>
      </c>
      <c r="AW1223" s="5" t="e">
        <f t="shared" si="1496"/>
        <v>#N/A</v>
      </c>
      <c r="AX1223" s="5" t="e">
        <f t="shared" si="1497"/>
        <v>#N/A</v>
      </c>
      <c r="AY1223" s="5" t="e">
        <f t="shared" si="1498"/>
        <v>#N/A</v>
      </c>
      <c r="AZ1223" s="5" t="e">
        <f t="shared" si="1499"/>
        <v>#N/A</v>
      </c>
      <c r="BA1223" s="5" t="e">
        <f t="shared" si="1500"/>
        <v>#N/A</v>
      </c>
      <c r="BB1223" s="5" t="e">
        <f t="shared" si="1501"/>
        <v>#N/A</v>
      </c>
      <c r="BC1223" s="5" t="e">
        <f t="shared" si="1502"/>
        <v>#N/A</v>
      </c>
      <c r="BD1223" s="5" t="e">
        <f t="shared" si="1503"/>
        <v>#N/A</v>
      </c>
      <c r="BE1223" s="5" t="e">
        <f t="shared" si="1504"/>
        <v>#N/A</v>
      </c>
      <c r="BF1223" s="5" t="e">
        <f t="shared" si="1505"/>
        <v>#N/A</v>
      </c>
      <c r="BG1223" s="5" t="e">
        <f t="shared" si="1506"/>
        <v>#N/A</v>
      </c>
      <c r="BH1223" s="5" t="e">
        <f t="shared" si="1507"/>
        <v>#N/A</v>
      </c>
      <c r="BI1223" s="5" t="e">
        <f t="shared" si="1508"/>
        <v>#N/A</v>
      </c>
      <c r="BJ1223" s="8" t="e">
        <f t="shared" si="1509"/>
        <v>#N/A</v>
      </c>
      <c r="BK1223" s="8" t="e">
        <f t="shared" si="1510"/>
        <v>#N/A</v>
      </c>
      <c r="BL1223" s="8" t="e">
        <f t="shared" si="1511"/>
        <v>#N/A</v>
      </c>
      <c r="BM1223" s="8" t="e">
        <f t="shared" si="1512"/>
        <v>#N/A</v>
      </c>
      <c r="BN1223" s="8" t="e">
        <f t="shared" si="1513"/>
        <v>#N/A</v>
      </c>
    </row>
    <row r="1224" spans="1:66" x14ac:dyDescent="0.25">
      <c r="A1224" t="s">
        <v>136</v>
      </c>
      <c r="B1224" t="s">
        <v>513</v>
      </c>
      <c r="C1224" t="s">
        <v>373</v>
      </c>
      <c r="D1224" s="7" t="s">
        <v>562</v>
      </c>
      <c r="E1224">
        <f>VLOOKUP(A1224,home!$A$2:$E$405,3,FALSE)</f>
        <v>1.4901185770751</v>
      </c>
      <c r="F1224" t="e">
        <f>VLOOKUP(B1224,home!$B$2:$E$405,3,FALSE)</f>
        <v>#N/A</v>
      </c>
      <c r="G1224">
        <f>VLOOKUP(C1224,away!$B$2:$E$405,4,FALSE)</f>
        <v>0.64</v>
      </c>
      <c r="H1224">
        <f>VLOOKUP(A1224,away!$A$2:$E$405,3,FALSE)</f>
        <v>1.24901185770751</v>
      </c>
      <c r="I1224">
        <f>VLOOKUP(C1224,away!$B$2:$E$405,3,FALSE)</f>
        <v>0.98</v>
      </c>
      <c r="J1224" t="e">
        <f>VLOOKUP(B1224,home!$B$2:$E$405,4,FALSE)</f>
        <v>#N/A</v>
      </c>
      <c r="K1224" s="3" t="e">
        <f t="shared" si="1458"/>
        <v>#N/A</v>
      </c>
      <c r="L1224" s="3" t="e">
        <f t="shared" si="1459"/>
        <v>#N/A</v>
      </c>
      <c r="M1224" s="5" t="e">
        <f t="shared" si="1460"/>
        <v>#N/A</v>
      </c>
      <c r="N1224" s="5" t="e">
        <f t="shared" si="1461"/>
        <v>#N/A</v>
      </c>
      <c r="O1224" s="5" t="e">
        <f t="shared" si="1462"/>
        <v>#N/A</v>
      </c>
      <c r="P1224" s="5" t="e">
        <f t="shared" si="1463"/>
        <v>#N/A</v>
      </c>
      <c r="Q1224" s="5" t="e">
        <f t="shared" si="1464"/>
        <v>#N/A</v>
      </c>
      <c r="R1224" s="5" t="e">
        <f t="shared" si="1465"/>
        <v>#N/A</v>
      </c>
      <c r="S1224" s="5" t="e">
        <f t="shared" si="1466"/>
        <v>#N/A</v>
      </c>
      <c r="T1224" s="5" t="e">
        <f t="shared" si="1467"/>
        <v>#N/A</v>
      </c>
      <c r="U1224" s="5" t="e">
        <f t="shared" si="1468"/>
        <v>#N/A</v>
      </c>
      <c r="V1224" s="5" t="e">
        <f t="shared" si="1469"/>
        <v>#N/A</v>
      </c>
      <c r="W1224" s="5" t="e">
        <f t="shared" si="1470"/>
        <v>#N/A</v>
      </c>
      <c r="X1224" s="5" t="e">
        <f t="shared" si="1471"/>
        <v>#N/A</v>
      </c>
      <c r="Y1224" s="5" t="e">
        <f t="shared" si="1472"/>
        <v>#N/A</v>
      </c>
      <c r="Z1224" s="5" t="e">
        <f t="shared" si="1473"/>
        <v>#N/A</v>
      </c>
      <c r="AA1224" s="5" t="e">
        <f t="shared" si="1474"/>
        <v>#N/A</v>
      </c>
      <c r="AB1224" s="5" t="e">
        <f t="shared" si="1475"/>
        <v>#N/A</v>
      </c>
      <c r="AC1224" s="5" t="e">
        <f t="shared" si="1476"/>
        <v>#N/A</v>
      </c>
      <c r="AD1224" s="5" t="e">
        <f t="shared" si="1477"/>
        <v>#N/A</v>
      </c>
      <c r="AE1224" s="5" t="e">
        <f t="shared" si="1478"/>
        <v>#N/A</v>
      </c>
      <c r="AF1224" s="5" t="e">
        <f t="shared" si="1479"/>
        <v>#N/A</v>
      </c>
      <c r="AG1224" s="5" t="e">
        <f t="shared" si="1480"/>
        <v>#N/A</v>
      </c>
      <c r="AH1224" s="5" t="e">
        <f t="shared" si="1481"/>
        <v>#N/A</v>
      </c>
      <c r="AI1224" s="5" t="e">
        <f t="shared" si="1482"/>
        <v>#N/A</v>
      </c>
      <c r="AJ1224" s="5" t="e">
        <f t="shared" si="1483"/>
        <v>#N/A</v>
      </c>
      <c r="AK1224" s="5" t="e">
        <f t="shared" si="1484"/>
        <v>#N/A</v>
      </c>
      <c r="AL1224" s="5" t="e">
        <f t="shared" si="1485"/>
        <v>#N/A</v>
      </c>
      <c r="AM1224" s="5" t="e">
        <f t="shared" si="1486"/>
        <v>#N/A</v>
      </c>
      <c r="AN1224" s="5" t="e">
        <f t="shared" si="1487"/>
        <v>#N/A</v>
      </c>
      <c r="AO1224" s="5" t="e">
        <f t="shared" si="1488"/>
        <v>#N/A</v>
      </c>
      <c r="AP1224" s="5" t="e">
        <f t="shared" si="1489"/>
        <v>#N/A</v>
      </c>
      <c r="AQ1224" s="5" t="e">
        <f t="shared" si="1490"/>
        <v>#N/A</v>
      </c>
      <c r="AR1224" s="5" t="e">
        <f t="shared" si="1491"/>
        <v>#N/A</v>
      </c>
      <c r="AS1224" s="5" t="e">
        <f t="shared" si="1492"/>
        <v>#N/A</v>
      </c>
      <c r="AT1224" s="5" t="e">
        <f t="shared" si="1493"/>
        <v>#N/A</v>
      </c>
      <c r="AU1224" s="5" t="e">
        <f t="shared" si="1494"/>
        <v>#N/A</v>
      </c>
      <c r="AV1224" s="5" t="e">
        <f t="shared" si="1495"/>
        <v>#N/A</v>
      </c>
      <c r="AW1224" s="5" t="e">
        <f t="shared" si="1496"/>
        <v>#N/A</v>
      </c>
      <c r="AX1224" s="5" t="e">
        <f t="shared" si="1497"/>
        <v>#N/A</v>
      </c>
      <c r="AY1224" s="5" t="e">
        <f t="shared" si="1498"/>
        <v>#N/A</v>
      </c>
      <c r="AZ1224" s="5" t="e">
        <f t="shared" si="1499"/>
        <v>#N/A</v>
      </c>
      <c r="BA1224" s="5" t="e">
        <f t="shared" si="1500"/>
        <v>#N/A</v>
      </c>
      <c r="BB1224" s="5" t="e">
        <f t="shared" si="1501"/>
        <v>#N/A</v>
      </c>
      <c r="BC1224" s="5" t="e">
        <f t="shared" si="1502"/>
        <v>#N/A</v>
      </c>
      <c r="BD1224" s="5" t="e">
        <f t="shared" si="1503"/>
        <v>#N/A</v>
      </c>
      <c r="BE1224" s="5" t="e">
        <f t="shared" si="1504"/>
        <v>#N/A</v>
      </c>
      <c r="BF1224" s="5" t="e">
        <f t="shared" si="1505"/>
        <v>#N/A</v>
      </c>
      <c r="BG1224" s="5" t="e">
        <f t="shared" si="1506"/>
        <v>#N/A</v>
      </c>
      <c r="BH1224" s="5" t="e">
        <f t="shared" si="1507"/>
        <v>#N/A</v>
      </c>
      <c r="BI1224" s="5" t="e">
        <f t="shared" si="1508"/>
        <v>#N/A</v>
      </c>
      <c r="BJ1224" s="8" t="e">
        <f t="shared" si="1509"/>
        <v>#N/A</v>
      </c>
      <c r="BK1224" s="8" t="e">
        <f t="shared" si="1510"/>
        <v>#N/A</v>
      </c>
      <c r="BL1224" s="8" t="e">
        <f t="shared" si="1511"/>
        <v>#N/A</v>
      </c>
      <c r="BM1224" s="8" t="e">
        <f t="shared" si="1512"/>
        <v>#N/A</v>
      </c>
      <c r="BN1224" s="8" t="e">
        <f t="shared" si="1513"/>
        <v>#N/A</v>
      </c>
    </row>
    <row r="1225" spans="1:66" x14ac:dyDescent="0.25">
      <c r="A1225" t="s">
        <v>136</v>
      </c>
      <c r="B1225" t="s">
        <v>381</v>
      </c>
      <c r="C1225" t="s">
        <v>307</v>
      </c>
      <c r="D1225" s="7" t="s">
        <v>562</v>
      </c>
      <c r="E1225">
        <f>VLOOKUP(A1225,home!$A$2:$E$405,3,FALSE)</f>
        <v>1.4901185770751</v>
      </c>
      <c r="F1225">
        <f>VLOOKUP(B1225,home!$B$2:$E$405,3,FALSE)</f>
        <v>1.19</v>
      </c>
      <c r="G1225">
        <f>VLOOKUP(C1225,away!$B$2:$E$405,4,FALSE)</f>
        <v>1.01</v>
      </c>
      <c r="H1225">
        <f>VLOOKUP(A1225,away!$A$2:$E$405,3,FALSE)</f>
        <v>1.24901185770751</v>
      </c>
      <c r="I1225">
        <f>VLOOKUP(C1225,away!$B$2:$E$405,3,FALSE)</f>
        <v>0.82</v>
      </c>
      <c r="J1225">
        <f>VLOOKUP(B1225,home!$B$2:$E$405,4,FALSE)</f>
        <v>0.84</v>
      </c>
      <c r="K1225" s="3">
        <f t="shared" si="1458"/>
        <v>1.7909735177865627</v>
      </c>
      <c r="L1225" s="3">
        <f t="shared" si="1459"/>
        <v>0.8603193675889329</v>
      </c>
      <c r="M1225" s="5">
        <f t="shared" si="1460"/>
        <v>7.0559928163472493E-2</v>
      </c>
      <c r="N1225" s="5">
        <f t="shared" si="1461"/>
        <v>0.12637096275770152</v>
      </c>
      <c r="O1225" s="5">
        <f t="shared" si="1462"/>
        <v>6.0704072774719196E-2</v>
      </c>
      <c r="P1225" s="5">
        <f t="shared" si="1463"/>
        <v>0.10871938676131035</v>
      </c>
      <c r="Q1225" s="5">
        <f t="shared" si="1464"/>
        <v>0.1131635238581177</v>
      </c>
      <c r="R1225" s="5">
        <f t="shared" si="1465"/>
        <v>2.611244474980948E-2</v>
      </c>
      <c r="S1225" s="5">
        <f t="shared" si="1466"/>
        <v>4.1878957948947845E-2</v>
      </c>
      <c r="T1225" s="5">
        <f t="shared" si="1467"/>
        <v>9.7356771279750939E-2</v>
      </c>
      <c r="U1225" s="5">
        <f t="shared" si="1468"/>
        <v>4.6766697031573552E-2</v>
      </c>
      <c r="V1225" s="5">
        <f t="shared" si="1469"/>
        <v>7.169720429961393E-3</v>
      </c>
      <c r="W1225" s="5">
        <f t="shared" si="1470"/>
        <v>6.7557624803098876E-2</v>
      </c>
      <c r="X1225" s="5">
        <f t="shared" si="1471"/>
        <v>5.8121133046412435E-2</v>
      </c>
      <c r="Y1225" s="5">
        <f t="shared" si="1472"/>
        <v>2.5001368213020882E-2</v>
      </c>
      <c r="Z1225" s="5">
        <f t="shared" si="1473"/>
        <v>7.4883473177856825E-3</v>
      </c>
      <c r="AA1225" s="5">
        <f t="shared" si="1474"/>
        <v>1.3411431738142196E-2</v>
      </c>
      <c r="AB1225" s="5">
        <f t="shared" si="1475"/>
        <v>1.2009759539307444E-2</v>
      </c>
      <c r="AC1225" s="5">
        <f t="shared" si="1476"/>
        <v>6.9044820187239627E-4</v>
      </c>
      <c r="AD1225" s="5">
        <f t="shared" si="1477"/>
        <v>3.0248479236727677E-2</v>
      </c>
      <c r="AE1225" s="5">
        <f t="shared" si="1478"/>
        <v>2.6023352527468523E-2</v>
      </c>
      <c r="AF1225" s="5">
        <f t="shared" si="1479"/>
        <v>1.1194197094487787E-2</v>
      </c>
      <c r="AG1225" s="5">
        <f t="shared" si="1480"/>
        <v>3.2101948549985346E-3</v>
      </c>
      <c r="AH1225" s="5">
        <f t="shared" si="1481"/>
        <v>1.6105925571809148E-3</v>
      </c>
      <c r="AI1225" s="5">
        <f t="shared" si="1482"/>
        <v>2.8845286178551589E-3</v>
      </c>
      <c r="AJ1225" s="5">
        <f t="shared" si="1483"/>
        <v>2.5830571829380334E-3</v>
      </c>
      <c r="AK1225" s="5">
        <f t="shared" si="1484"/>
        <v>1.5420623365234591E-3</v>
      </c>
      <c r="AL1225" s="5">
        <f t="shared" si="1485"/>
        <v>4.2553957778475234E-5</v>
      </c>
      <c r="AM1225" s="5">
        <f t="shared" si="1486"/>
        <v>1.0834845053259193E-2</v>
      </c>
      <c r="AN1225" s="5">
        <f t="shared" si="1487"/>
        <v>9.3214270441440272E-3</v>
      </c>
      <c r="AO1225" s="5">
        <f t="shared" si="1488"/>
        <v>4.0097021098221813E-3</v>
      </c>
      <c r="AP1225" s="5">
        <f t="shared" si="1489"/>
        <v>1.1498747944474099E-3</v>
      </c>
      <c r="AQ1225" s="5">
        <f t="shared" si="1490"/>
        <v>2.4731488899136246E-4</v>
      </c>
      <c r="AR1225" s="5">
        <f t="shared" si="1491"/>
        <v>2.7712479404746549E-4</v>
      </c>
      <c r="AS1225" s="5">
        <f t="shared" si="1492"/>
        <v>4.9632316726106601E-4</v>
      </c>
      <c r="AT1225" s="5">
        <f t="shared" si="1493"/>
        <v>4.4445082441426005E-4</v>
      </c>
      <c r="AU1225" s="5">
        <f t="shared" si="1494"/>
        <v>2.65333218828115E-4</v>
      </c>
      <c r="AV1225" s="5">
        <f t="shared" si="1495"/>
        <v>1.1880119207755521E-4</v>
      </c>
      <c r="AW1225" s="5">
        <f t="shared" si="1496"/>
        <v>1.8213202727726496E-6</v>
      </c>
      <c r="AX1225" s="5">
        <f t="shared" si="1497"/>
        <v>3.2341534266179901E-3</v>
      </c>
      <c r="AY1225" s="5">
        <f t="shared" si="1498"/>
        <v>2.7824048306735695E-3</v>
      </c>
      <c r="AZ1225" s="5">
        <f t="shared" si="1499"/>
        <v>1.1968783821507383E-3</v>
      </c>
      <c r="BA1225" s="5">
        <f t="shared" si="1500"/>
        <v>3.4323255093759617E-4</v>
      </c>
      <c r="BB1225" s="5">
        <f t="shared" si="1501"/>
        <v>7.3822402789642229E-5</v>
      </c>
      <c r="BC1225" s="5">
        <f t="shared" si="1502"/>
        <v>1.2702168576376099E-5</v>
      </c>
      <c r="BD1225" s="5">
        <f t="shared" si="1503"/>
        <v>3.9735971259688112E-5</v>
      </c>
      <c r="BE1225" s="5">
        <f t="shared" si="1504"/>
        <v>7.1166072229629385E-5</v>
      </c>
      <c r="BF1225" s="5">
        <f t="shared" si="1505"/>
        <v>6.372827536407598E-5</v>
      </c>
      <c r="BG1225" s="5">
        <f t="shared" si="1506"/>
        <v>3.8045217837089959E-5</v>
      </c>
      <c r="BH1225" s="5">
        <f t="shared" si="1507"/>
        <v>1.7034494406162267E-5</v>
      </c>
      <c r="BI1225" s="5">
        <f t="shared" si="1508"/>
        <v>6.1016656740639918E-6</v>
      </c>
      <c r="BJ1225" s="8">
        <f t="shared" si="1509"/>
        <v>0.59145396532419514</v>
      </c>
      <c r="BK1225" s="8">
        <f t="shared" si="1510"/>
        <v>0.23184340029401651</v>
      </c>
      <c r="BL1225" s="8">
        <f t="shared" si="1511"/>
        <v>0.16946249142144856</v>
      </c>
      <c r="BM1225" s="8">
        <f t="shared" si="1512"/>
        <v>0.49183730178191404</v>
      </c>
      <c r="BN1225" s="8">
        <f t="shared" si="1513"/>
        <v>0.50563031906513067</v>
      </c>
    </row>
    <row r="1226" spans="1:66" x14ac:dyDescent="0.25">
      <c r="A1226" t="s">
        <v>136</v>
      </c>
      <c r="B1226" t="s">
        <v>388</v>
      </c>
      <c r="C1226" t="s">
        <v>475</v>
      </c>
      <c r="D1226" s="7" t="s">
        <v>562</v>
      </c>
      <c r="E1226">
        <f>VLOOKUP(A1226,home!$A$2:$E$405,3,FALSE)</f>
        <v>1.4901185770751</v>
      </c>
      <c r="F1226">
        <f>VLOOKUP(B1226,home!$B$2:$E$405,3,FALSE)</f>
        <v>0.85</v>
      </c>
      <c r="G1226">
        <f>VLOOKUP(C1226,away!$B$2:$E$405,4,FALSE)</f>
        <v>0.64</v>
      </c>
      <c r="H1226">
        <f>VLOOKUP(A1226,away!$A$2:$E$405,3,FALSE)</f>
        <v>1.24901185770751</v>
      </c>
      <c r="I1226">
        <f>VLOOKUP(C1226,away!$B$2:$E$405,3,FALSE)</f>
        <v>0.7</v>
      </c>
      <c r="J1226">
        <f>VLOOKUP(B1226,home!$B$2:$E$405,4,FALSE)</f>
        <v>1.31</v>
      </c>
      <c r="K1226" s="3">
        <f t="shared" si="1458"/>
        <v>0.81062450592885438</v>
      </c>
      <c r="L1226" s="3">
        <f t="shared" si="1459"/>
        <v>1.1453438735177868</v>
      </c>
      <c r="M1226" s="5">
        <f t="shared" si="1460"/>
        <v>0.14142745491977171</v>
      </c>
      <c r="N1226" s="5">
        <f t="shared" si="1461"/>
        <v>0.11464456076911528</v>
      </c>
      <c r="O1226" s="5">
        <f t="shared" si="1462"/>
        <v>0.16198306903957349</v>
      </c>
      <c r="P1226" s="5">
        <f t="shared" si="1463"/>
        <v>0.13130744530904376</v>
      </c>
      <c r="Q1226" s="5">
        <f t="shared" si="1464"/>
        <v>4.6466845215447292E-2</v>
      </c>
      <c r="R1226" s="5">
        <f t="shared" si="1465"/>
        <v>9.2763157869042101E-2</v>
      </c>
      <c r="S1226" s="5">
        <f t="shared" si="1466"/>
        <v>3.0477896253185567E-2</v>
      </c>
      <c r="T1226" s="5">
        <f t="shared" si="1467"/>
        <v>5.3220516489211833E-2</v>
      </c>
      <c r="U1226" s="5">
        <f t="shared" si="1468"/>
        <v>7.5196089015992576E-2</v>
      </c>
      <c r="V1226" s="5">
        <f t="shared" si="1469"/>
        <v>3.1441126851690661E-3</v>
      </c>
      <c r="W1226" s="5">
        <f t="shared" si="1470"/>
        <v>1.2555721148281504E-2</v>
      </c>
      <c r="X1226" s="5">
        <f t="shared" si="1471"/>
        <v>1.4380618294781929E-2</v>
      </c>
      <c r="Y1226" s="5">
        <f t="shared" si="1472"/>
        <v>8.2353765306631445E-3</v>
      </c>
      <c r="Z1226" s="5">
        <f t="shared" si="1473"/>
        <v>3.5415238184490216E-2</v>
      </c>
      <c r="AA1226" s="5">
        <f t="shared" si="1474"/>
        <v>2.8708459955655082E-2</v>
      </c>
      <c r="AB1226" s="5">
        <f t="shared" si="1475"/>
        <v>1.16358905837656E-2</v>
      </c>
      <c r="AC1226" s="5">
        <f t="shared" si="1476"/>
        <v>1.8244574784273012E-4</v>
      </c>
      <c r="AD1226" s="5">
        <f t="shared" si="1477"/>
        <v>2.5444938131015406E-3</v>
      </c>
      <c r="AE1226" s="5">
        <f t="shared" si="1478"/>
        <v>2.9143204000397615E-3</v>
      </c>
      <c r="AF1226" s="5">
        <f t="shared" si="1479"/>
        <v>1.6689495078267235E-3</v>
      </c>
      <c r="AG1226" s="5">
        <f t="shared" si="1480"/>
        <v>6.3717369799995449E-4</v>
      </c>
      <c r="AH1226" s="5">
        <f t="shared" si="1481"/>
        <v>1.0140656520944766E-2</v>
      </c>
      <c r="AI1226" s="5">
        <f t="shared" si="1482"/>
        <v>8.2202646820850669E-3</v>
      </c>
      <c r="AJ1226" s="5">
        <f t="shared" si="1483"/>
        <v>3.3317739982598091E-3</v>
      </c>
      <c r="AK1226" s="5">
        <f t="shared" si="1484"/>
        <v>9.0027255040198715E-4</v>
      </c>
      <c r="AL1226" s="5">
        <f t="shared" si="1485"/>
        <v>6.7756250214123678E-6</v>
      </c>
      <c r="AM1226" s="5">
        <f t="shared" si="1486"/>
        <v>4.1252580801689277E-4</v>
      </c>
      <c r="AN1226" s="5">
        <f t="shared" si="1487"/>
        <v>4.7248390688012275E-4</v>
      </c>
      <c r="AO1226" s="5">
        <f t="shared" si="1488"/>
        <v>2.7057827404044853E-4</v>
      </c>
      <c r="AP1226" s="5">
        <f t="shared" si="1489"/>
        <v>1.0330172282641487E-4</v>
      </c>
      <c r="AQ1226" s="5">
        <f t="shared" si="1490"/>
        <v>2.95789988407667E-5</v>
      </c>
      <c r="AR1226" s="5">
        <f t="shared" si="1491"/>
        <v>2.3229077639424552E-3</v>
      </c>
      <c r="AS1226" s="5">
        <f t="shared" si="1492"/>
        <v>1.8830059584641528E-3</v>
      </c>
      <c r="AT1226" s="5">
        <f t="shared" si="1493"/>
        <v>7.6320538737054632E-4</v>
      </c>
      <c r="AU1226" s="5">
        <f t="shared" si="1494"/>
        <v>2.0622433001982968E-4</v>
      </c>
      <c r="AV1226" s="5">
        <f t="shared" si="1495"/>
        <v>4.1792623908208364E-5</v>
      </c>
      <c r="AW1226" s="5">
        <f t="shared" si="1496"/>
        <v>1.7474408668827429E-7</v>
      </c>
      <c r="AX1226" s="5">
        <f t="shared" si="1497"/>
        <v>5.5733921551099161E-5</v>
      </c>
      <c r="AY1226" s="5">
        <f t="shared" si="1498"/>
        <v>6.3834505595672356E-5</v>
      </c>
      <c r="AZ1226" s="5">
        <f t="shared" si="1499"/>
        <v>3.6556229951520113E-5</v>
      </c>
      <c r="BA1226" s="5">
        <f t="shared" si="1500"/>
        <v>1.395648467129366E-5</v>
      </c>
      <c r="BB1226" s="5">
        <f t="shared" si="1501"/>
        <v>3.9962435535277751E-6</v>
      </c>
      <c r="BC1226" s="5">
        <f t="shared" si="1502"/>
        <v>9.1541461422359692E-7</v>
      </c>
      <c r="BD1226" s="5">
        <f t="shared" si="1503"/>
        <v>4.4342136269639906E-4</v>
      </c>
      <c r="BE1226" s="5">
        <f t="shared" si="1504"/>
        <v>3.5944822305406784E-4</v>
      </c>
      <c r="BF1226" s="5">
        <f t="shared" si="1505"/>
        <v>1.4568876911010418E-4</v>
      </c>
      <c r="BG1226" s="5">
        <f t="shared" si="1506"/>
        <v>3.9366295493087046E-5</v>
      </c>
      <c r="BH1226" s="5">
        <f t="shared" si="1507"/>
        <v>7.9778209585832441E-6</v>
      </c>
      <c r="BI1226" s="5">
        <f t="shared" si="1508"/>
        <v>1.2934034345880807E-6</v>
      </c>
      <c r="BJ1226" s="8">
        <f t="shared" si="1509"/>
        <v>0.25873203737701095</v>
      </c>
      <c r="BK1226" s="8">
        <f t="shared" si="1510"/>
        <v>0.30660996504562993</v>
      </c>
      <c r="BL1226" s="8">
        <f t="shared" si="1511"/>
        <v>0.39909396615417231</v>
      </c>
      <c r="BM1226" s="8">
        <f t="shared" si="1512"/>
        <v>0.3111950138778008</v>
      </c>
      <c r="BN1226" s="8">
        <f t="shared" si="1513"/>
        <v>0.68859253312199364</v>
      </c>
    </row>
    <row r="1227" spans="1:66" x14ac:dyDescent="0.25">
      <c r="A1227" t="s">
        <v>136</v>
      </c>
      <c r="B1227" t="s">
        <v>138</v>
      </c>
      <c r="C1227" t="s">
        <v>137</v>
      </c>
      <c r="D1227" s="7" t="s">
        <v>562</v>
      </c>
      <c r="E1227">
        <f>VLOOKUP(A1227,home!$A$2:$E$405,3,FALSE)</f>
        <v>1.4901185770751</v>
      </c>
      <c r="F1227">
        <f>VLOOKUP(B1227,home!$B$2:$E$405,3,FALSE)</f>
        <v>1.43</v>
      </c>
      <c r="G1227">
        <f>VLOOKUP(C1227,away!$B$2:$E$405,4,FALSE)</f>
        <v>0.98</v>
      </c>
      <c r="H1227">
        <f>VLOOKUP(A1227,away!$A$2:$E$405,3,FALSE)</f>
        <v>1.24901185770751</v>
      </c>
      <c r="I1227">
        <f>VLOOKUP(C1227,away!$B$2:$E$405,3,FALSE)</f>
        <v>0.49</v>
      </c>
      <c r="J1227">
        <f>VLOOKUP(B1227,home!$B$2:$E$405,4,FALSE)</f>
        <v>0.66</v>
      </c>
      <c r="K1227" s="3">
        <f t="shared" si="1458"/>
        <v>2.0882521739130451</v>
      </c>
      <c r="L1227" s="3">
        <f t="shared" si="1459"/>
        <v>0.4039304347826087</v>
      </c>
      <c r="M1227" s="5">
        <f t="shared" si="1460"/>
        <v>8.2729203900022127E-2</v>
      </c>
      <c r="N1227" s="5">
        <f t="shared" si="1461"/>
        <v>0.17275943989031678</v>
      </c>
      <c r="O1227" s="5">
        <f t="shared" si="1462"/>
        <v>3.3416843300555027E-2</v>
      </c>
      <c r="P1227" s="5">
        <f t="shared" si="1463"/>
        <v>6.9782795667695616E-2</v>
      </c>
      <c r="Q1227" s="5">
        <f t="shared" si="1464"/>
        <v>0.18038263795747705</v>
      </c>
      <c r="R1227" s="5">
        <f t="shared" si="1465"/>
        <v>6.7490400217277476E-3</v>
      </c>
      <c r="S1227" s="5">
        <f t="shared" si="1466"/>
        <v>1.471559721849945E-2</v>
      </c>
      <c r="T1227" s="5">
        <f t="shared" si="1467"/>
        <v>7.2862037377397604E-2</v>
      </c>
      <c r="U1227" s="5">
        <f t="shared" si="1468"/>
        <v>1.4093697497199114E-2</v>
      </c>
      <c r="V1227" s="5">
        <f t="shared" si="1469"/>
        <v>1.3791925481862967E-3</v>
      </c>
      <c r="W1227" s="5">
        <f t="shared" si="1470"/>
        <v>0.1255614786169571</v>
      </c>
      <c r="X1227" s="5">
        <f t="shared" si="1471"/>
        <v>5.0718102649694709E-2</v>
      </c>
      <c r="Y1227" s="5">
        <f t="shared" si="1472"/>
        <v>1.0243292627320079E-2</v>
      </c>
      <c r="Z1227" s="5">
        <f t="shared" si="1473"/>
        <v>9.0871422344723882E-4</v>
      </c>
      <c r="AA1227" s="5">
        <f t="shared" si="1474"/>
        <v>1.8976244525794009E-3</v>
      </c>
      <c r="AB1227" s="5">
        <f t="shared" si="1475"/>
        <v>1.9813591941847436E-3</v>
      </c>
      <c r="AC1227" s="5">
        <f t="shared" si="1476"/>
        <v>7.2710049202216371E-5</v>
      </c>
      <c r="AD1227" s="5">
        <f t="shared" si="1477"/>
        <v>6.5551007670399258E-2</v>
      </c>
      <c r="AE1227" s="5">
        <f t="shared" si="1478"/>
        <v>2.6478047028742492E-2</v>
      </c>
      <c r="AF1227" s="5">
        <f t="shared" si="1479"/>
        <v>5.3476445242571571E-3</v>
      </c>
      <c r="AG1227" s="5">
        <f t="shared" si="1480"/>
        <v>7.2002545924867674E-4</v>
      </c>
      <c r="AH1227" s="5">
        <f t="shared" si="1481"/>
        <v>9.1764332842545949E-5</v>
      </c>
      <c r="AI1227" s="5">
        <f t="shared" si="1482"/>
        <v>1.916270675461268E-4</v>
      </c>
      <c r="AJ1227" s="5">
        <f t="shared" si="1483"/>
        <v>2.0008282019189064E-4</v>
      </c>
      <c r="AK1227" s="5">
        <f t="shared" si="1484"/>
        <v>1.3927446140945621E-4</v>
      </c>
      <c r="AL1227" s="5">
        <f t="shared" si="1485"/>
        <v>2.4532620971903248E-6</v>
      </c>
      <c r="AM1227" s="5">
        <f t="shared" si="1486"/>
        <v>2.7377406853980366E-2</v>
      </c>
      <c r="AN1227" s="5">
        <f t="shared" si="1487"/>
        <v>1.1058567853748662E-2</v>
      </c>
      <c r="AO1227" s="5">
        <f t="shared" si="1488"/>
        <v>2.2334460606188381E-3</v>
      </c>
      <c r="AP1227" s="5">
        <f t="shared" si="1489"/>
        <v>3.0071894610975733E-4</v>
      </c>
      <c r="AQ1227" s="5">
        <f t="shared" si="1490"/>
        <v>3.0367383662370536E-5</v>
      </c>
      <c r="AR1227" s="5">
        <f t="shared" si="1491"/>
        <v>7.4132813725251227E-6</v>
      </c>
      <c r="AS1227" s="5">
        <f t="shared" si="1492"/>
        <v>1.5480800942004669E-5</v>
      </c>
      <c r="AT1227" s="5">
        <f t="shared" si="1493"/>
        <v>1.6163908110528186E-5</v>
      </c>
      <c r="AU1227" s="5">
        <f t="shared" si="1494"/>
        <v>1.1251438750247064E-5</v>
      </c>
      <c r="AV1227" s="5">
        <f t="shared" si="1495"/>
        <v>5.873960357463228E-6</v>
      </c>
      <c r="AW1227" s="5">
        <f t="shared" si="1496"/>
        <v>5.7481880499882998E-8</v>
      </c>
      <c r="AX1227" s="5">
        <f t="shared" si="1497"/>
        <v>9.5284882298210787E-3</v>
      </c>
      <c r="AY1227" s="5">
        <f t="shared" si="1498"/>
        <v>3.8488463934925978E-3</v>
      </c>
      <c r="AZ1227" s="5">
        <f t="shared" si="1499"/>
        <v>7.7733309856747011E-4</v>
      </c>
      <c r="BA1227" s="5">
        <f t="shared" si="1500"/>
        <v>1.0466283215842356E-4</v>
      </c>
      <c r="BB1227" s="5">
        <f t="shared" si="1501"/>
        <v>1.0569125824832805E-5</v>
      </c>
      <c r="BC1227" s="5">
        <f t="shared" si="1502"/>
        <v>8.5383831793936288E-7</v>
      </c>
      <c r="BD1227" s="5">
        <f t="shared" si="1503"/>
        <v>4.9907499466164766E-7</v>
      </c>
      <c r="BE1227" s="5">
        <f t="shared" si="1504"/>
        <v>1.0421944425478269E-6</v>
      </c>
      <c r="BF1227" s="5">
        <f t="shared" si="1505"/>
        <v>1.0881824051452971E-6</v>
      </c>
      <c r="BG1227" s="5">
        <f t="shared" si="1506"/>
        <v>7.574664243861977E-7</v>
      </c>
      <c r="BH1227" s="5">
        <f t="shared" si="1507"/>
        <v>3.9544522684765473E-7</v>
      </c>
      <c r="BI1227" s="5">
        <f t="shared" si="1508"/>
        <v>1.6515787092563031E-7</v>
      </c>
      <c r="BJ1227" s="8">
        <f t="shared" si="1509"/>
        <v>0.76589497441811305</v>
      </c>
      <c r="BK1227" s="8">
        <f t="shared" si="1510"/>
        <v>0.17253079903919549</v>
      </c>
      <c r="BL1227" s="8">
        <f t="shared" si="1511"/>
        <v>5.8821444059133345E-2</v>
      </c>
      <c r="BM1227" s="8">
        <f t="shared" si="1512"/>
        <v>0.44848718209048272</v>
      </c>
      <c r="BN1227" s="8">
        <f t="shared" si="1513"/>
        <v>0.54581996073779437</v>
      </c>
    </row>
    <row r="1228" spans="1:66" x14ac:dyDescent="0.25">
      <c r="A1228" t="s">
        <v>136</v>
      </c>
      <c r="B1228" t="s">
        <v>516</v>
      </c>
      <c r="C1228" t="s">
        <v>328</v>
      </c>
      <c r="D1228" s="7" t="s">
        <v>562</v>
      </c>
      <c r="E1228">
        <f>VLOOKUP(A1228,home!$A$2:$E$405,3,FALSE)</f>
        <v>1.4901185770751</v>
      </c>
      <c r="F1228" t="e">
        <f>VLOOKUP(B1228,home!$B$2:$E$405,3,FALSE)</f>
        <v>#N/A</v>
      </c>
      <c r="G1228">
        <f>VLOOKUP(C1228,away!$B$2:$E$405,4,FALSE)</f>
        <v>0.73</v>
      </c>
      <c r="H1228">
        <f>VLOOKUP(A1228,away!$A$2:$E$405,3,FALSE)</f>
        <v>1.24901185770751</v>
      </c>
      <c r="I1228">
        <f>VLOOKUP(C1228,away!$B$2:$E$405,3,FALSE)</f>
        <v>1.04</v>
      </c>
      <c r="J1228" t="e">
        <f>VLOOKUP(B1228,home!$B$2:$E$405,4,FALSE)</f>
        <v>#N/A</v>
      </c>
      <c r="K1228" s="3" t="e">
        <f t="shared" si="1458"/>
        <v>#N/A</v>
      </c>
      <c r="L1228" s="3" t="e">
        <f t="shared" si="1459"/>
        <v>#N/A</v>
      </c>
      <c r="M1228" s="5" t="e">
        <f t="shared" si="1460"/>
        <v>#N/A</v>
      </c>
      <c r="N1228" s="5" t="e">
        <f t="shared" si="1461"/>
        <v>#N/A</v>
      </c>
      <c r="O1228" s="5" t="e">
        <f t="shared" si="1462"/>
        <v>#N/A</v>
      </c>
      <c r="P1228" s="5" t="e">
        <f t="shared" si="1463"/>
        <v>#N/A</v>
      </c>
      <c r="Q1228" s="5" t="e">
        <f t="shared" si="1464"/>
        <v>#N/A</v>
      </c>
      <c r="R1228" s="5" t="e">
        <f t="shared" si="1465"/>
        <v>#N/A</v>
      </c>
      <c r="S1228" s="5" t="e">
        <f t="shared" si="1466"/>
        <v>#N/A</v>
      </c>
      <c r="T1228" s="5" t="e">
        <f t="shared" si="1467"/>
        <v>#N/A</v>
      </c>
      <c r="U1228" s="5" t="e">
        <f t="shared" si="1468"/>
        <v>#N/A</v>
      </c>
      <c r="V1228" s="5" t="e">
        <f t="shared" si="1469"/>
        <v>#N/A</v>
      </c>
      <c r="W1228" s="5" t="e">
        <f t="shared" si="1470"/>
        <v>#N/A</v>
      </c>
      <c r="X1228" s="5" t="e">
        <f t="shared" si="1471"/>
        <v>#N/A</v>
      </c>
      <c r="Y1228" s="5" t="e">
        <f t="shared" si="1472"/>
        <v>#N/A</v>
      </c>
      <c r="Z1228" s="5" t="e">
        <f t="shared" si="1473"/>
        <v>#N/A</v>
      </c>
      <c r="AA1228" s="5" t="e">
        <f t="shared" si="1474"/>
        <v>#N/A</v>
      </c>
      <c r="AB1228" s="5" t="e">
        <f t="shared" si="1475"/>
        <v>#N/A</v>
      </c>
      <c r="AC1228" s="5" t="e">
        <f t="shared" si="1476"/>
        <v>#N/A</v>
      </c>
      <c r="AD1228" s="5" t="e">
        <f t="shared" si="1477"/>
        <v>#N/A</v>
      </c>
      <c r="AE1228" s="5" t="e">
        <f t="shared" si="1478"/>
        <v>#N/A</v>
      </c>
      <c r="AF1228" s="5" t="e">
        <f t="shared" si="1479"/>
        <v>#N/A</v>
      </c>
      <c r="AG1228" s="5" t="e">
        <f t="shared" si="1480"/>
        <v>#N/A</v>
      </c>
      <c r="AH1228" s="5" t="e">
        <f t="shared" si="1481"/>
        <v>#N/A</v>
      </c>
      <c r="AI1228" s="5" t="e">
        <f t="shared" si="1482"/>
        <v>#N/A</v>
      </c>
      <c r="AJ1228" s="5" t="e">
        <f t="shared" si="1483"/>
        <v>#N/A</v>
      </c>
      <c r="AK1228" s="5" t="e">
        <f t="shared" si="1484"/>
        <v>#N/A</v>
      </c>
      <c r="AL1228" s="5" t="e">
        <f t="shared" si="1485"/>
        <v>#N/A</v>
      </c>
      <c r="AM1228" s="5" t="e">
        <f t="shared" si="1486"/>
        <v>#N/A</v>
      </c>
      <c r="AN1228" s="5" t="e">
        <f t="shared" si="1487"/>
        <v>#N/A</v>
      </c>
      <c r="AO1228" s="5" t="e">
        <f t="shared" si="1488"/>
        <v>#N/A</v>
      </c>
      <c r="AP1228" s="5" t="e">
        <f t="shared" si="1489"/>
        <v>#N/A</v>
      </c>
      <c r="AQ1228" s="5" t="e">
        <f t="shared" si="1490"/>
        <v>#N/A</v>
      </c>
      <c r="AR1228" s="5" t="e">
        <f t="shared" si="1491"/>
        <v>#N/A</v>
      </c>
      <c r="AS1228" s="5" t="e">
        <f t="shared" si="1492"/>
        <v>#N/A</v>
      </c>
      <c r="AT1228" s="5" t="e">
        <f t="shared" si="1493"/>
        <v>#N/A</v>
      </c>
      <c r="AU1228" s="5" t="e">
        <f t="shared" si="1494"/>
        <v>#N/A</v>
      </c>
      <c r="AV1228" s="5" t="e">
        <f t="shared" si="1495"/>
        <v>#N/A</v>
      </c>
      <c r="AW1228" s="5" t="e">
        <f t="shared" si="1496"/>
        <v>#N/A</v>
      </c>
      <c r="AX1228" s="5" t="e">
        <f t="shared" si="1497"/>
        <v>#N/A</v>
      </c>
      <c r="AY1228" s="5" t="e">
        <f t="shared" si="1498"/>
        <v>#N/A</v>
      </c>
      <c r="AZ1228" s="5" t="e">
        <f t="shared" si="1499"/>
        <v>#N/A</v>
      </c>
      <c r="BA1228" s="5" t="e">
        <f t="shared" si="1500"/>
        <v>#N/A</v>
      </c>
      <c r="BB1228" s="5" t="e">
        <f t="shared" si="1501"/>
        <v>#N/A</v>
      </c>
      <c r="BC1228" s="5" t="e">
        <f t="shared" si="1502"/>
        <v>#N/A</v>
      </c>
      <c r="BD1228" s="5" t="e">
        <f t="shared" si="1503"/>
        <v>#N/A</v>
      </c>
      <c r="BE1228" s="5" t="e">
        <f t="shared" si="1504"/>
        <v>#N/A</v>
      </c>
      <c r="BF1228" s="5" t="e">
        <f t="shared" si="1505"/>
        <v>#N/A</v>
      </c>
      <c r="BG1228" s="5" t="e">
        <f t="shared" si="1506"/>
        <v>#N/A</v>
      </c>
      <c r="BH1228" s="5" t="e">
        <f t="shared" si="1507"/>
        <v>#N/A</v>
      </c>
      <c r="BI1228" s="5" t="e">
        <f t="shared" si="1508"/>
        <v>#N/A</v>
      </c>
      <c r="BJ1228" s="8" t="e">
        <f t="shared" si="1509"/>
        <v>#N/A</v>
      </c>
      <c r="BK1228" s="8" t="e">
        <f t="shared" si="1510"/>
        <v>#N/A</v>
      </c>
      <c r="BL1228" s="8" t="e">
        <f t="shared" si="1511"/>
        <v>#N/A</v>
      </c>
      <c r="BM1228" s="8" t="e">
        <f t="shared" si="1512"/>
        <v>#N/A</v>
      </c>
      <c r="BN1228" s="8" t="e">
        <f t="shared" si="1513"/>
        <v>#N/A</v>
      </c>
    </row>
    <row r="1229" spans="1:66" x14ac:dyDescent="0.25">
      <c r="A1229" t="s">
        <v>136</v>
      </c>
      <c r="B1229" t="s">
        <v>359</v>
      </c>
      <c r="C1229" t="s">
        <v>472</v>
      </c>
      <c r="D1229" s="7" t="s">
        <v>562</v>
      </c>
      <c r="E1229">
        <f>VLOOKUP(A1229,home!$A$2:$E$405,3,FALSE)</f>
        <v>1.4901185770751</v>
      </c>
      <c r="F1229">
        <f>VLOOKUP(B1229,home!$B$2:$E$405,3,FALSE)</f>
        <v>1.43</v>
      </c>
      <c r="G1229">
        <f>VLOOKUP(C1229,away!$B$2:$E$405,4,FALSE)</f>
        <v>0.92</v>
      </c>
      <c r="H1229">
        <f>VLOOKUP(A1229,away!$A$2:$E$405,3,FALSE)</f>
        <v>1.24901185770751</v>
      </c>
      <c r="I1229">
        <f>VLOOKUP(C1229,away!$B$2:$E$405,3,FALSE)</f>
        <v>0.76</v>
      </c>
      <c r="J1229">
        <f>VLOOKUP(B1229,home!$B$2:$E$405,4,FALSE)</f>
        <v>0.8</v>
      </c>
      <c r="K1229" s="3">
        <f t="shared" si="1458"/>
        <v>1.9604000000000017</v>
      </c>
      <c r="L1229" s="3">
        <f t="shared" si="1459"/>
        <v>0.75939920948616613</v>
      </c>
      <c r="M1229" s="5">
        <f t="shared" si="1460"/>
        <v>6.5887982780212337E-2</v>
      </c>
      <c r="N1229" s="5">
        <f t="shared" si="1461"/>
        <v>0.12916680144232837</v>
      </c>
      <c r="O1229" s="5">
        <f t="shared" si="1462"/>
        <v>5.0035282037931374E-2</v>
      </c>
      <c r="P1229" s="5">
        <f t="shared" si="1463"/>
        <v>9.8089166907160741E-2</v>
      </c>
      <c r="Q1229" s="5">
        <f t="shared" si="1464"/>
        <v>0.12660929877377042</v>
      </c>
      <c r="R1229" s="5">
        <f t="shared" si="1465"/>
        <v>1.8998376813011229E-2</v>
      </c>
      <c r="S1229" s="5">
        <f t="shared" si="1466"/>
        <v>3.6506978429723579E-2</v>
      </c>
      <c r="T1229" s="5">
        <f t="shared" si="1467"/>
        <v>9.6147001402399068E-2</v>
      </c>
      <c r="U1229" s="5">
        <f t="shared" si="1468"/>
        <v>3.7244417904227237E-2</v>
      </c>
      <c r="V1229" s="5">
        <f t="shared" si="1469"/>
        <v>6.0387661829261049E-3</v>
      </c>
      <c r="W1229" s="5">
        <f t="shared" si="1470"/>
        <v>8.2734956438699908E-2</v>
      </c>
      <c r="X1229" s="5">
        <f t="shared" si="1471"/>
        <v>6.2828860516421087E-2</v>
      </c>
      <c r="Y1229" s="5">
        <f t="shared" si="1472"/>
        <v>2.3856093504543388E-2</v>
      </c>
      <c r="Z1229" s="5">
        <f t="shared" si="1473"/>
        <v>4.8091174444403464E-3</v>
      </c>
      <c r="AA1229" s="5">
        <f t="shared" si="1474"/>
        <v>9.4277938380808602E-3</v>
      </c>
      <c r="AB1229" s="5">
        <f t="shared" si="1475"/>
        <v>9.2411235200868715E-3</v>
      </c>
      <c r="AC1229" s="5">
        <f t="shared" si="1476"/>
        <v>5.6187934339090983E-4</v>
      </c>
      <c r="AD1229" s="5">
        <f t="shared" si="1477"/>
        <v>4.0548402150606851E-2</v>
      </c>
      <c r="AE1229" s="5">
        <f t="shared" si="1478"/>
        <v>3.0792424539097998E-2</v>
      </c>
      <c r="AF1229" s="5">
        <f t="shared" si="1479"/>
        <v>1.1691871426576723E-2</v>
      </c>
      <c r="AG1229" s="5">
        <f t="shared" si="1480"/>
        <v>2.959599306252086E-3</v>
      </c>
      <c r="AH1229" s="5">
        <f t="shared" si="1481"/>
        <v>9.1300999640853229E-4</v>
      </c>
      <c r="AI1229" s="5">
        <f t="shared" si="1482"/>
        <v>1.789864796959288E-3</v>
      </c>
      <c r="AJ1229" s="5">
        <f t="shared" si="1483"/>
        <v>1.7544254739794963E-3</v>
      </c>
      <c r="AK1229" s="5">
        <f t="shared" si="1484"/>
        <v>1.1464585663964689E-3</v>
      </c>
      <c r="AL1229" s="5">
        <f t="shared" si="1485"/>
        <v>3.3459380220764005E-5</v>
      </c>
      <c r="AM1229" s="5">
        <f t="shared" si="1486"/>
        <v>1.5898217515209961E-2</v>
      </c>
      <c r="AN1229" s="5">
        <f t="shared" si="1487"/>
        <v>1.2073093813289564E-2</v>
      </c>
      <c r="AO1229" s="5">
        <f t="shared" si="1488"/>
        <v>4.5841489489322085E-3</v>
      </c>
      <c r="AP1229" s="5">
        <f t="shared" si="1489"/>
        <v>1.1603996959953199E-3</v>
      </c>
      <c r="AQ1229" s="5">
        <f t="shared" si="1490"/>
        <v>2.2030165295670829E-4</v>
      </c>
      <c r="AR1229" s="5">
        <f t="shared" si="1491"/>
        <v>1.3866781390512139E-4</v>
      </c>
      <c r="AS1229" s="5">
        <f t="shared" si="1492"/>
        <v>2.7184438237960019E-4</v>
      </c>
      <c r="AT1229" s="5">
        <f t="shared" si="1493"/>
        <v>2.6646186360848443E-4</v>
      </c>
      <c r="AU1229" s="5">
        <f t="shared" si="1494"/>
        <v>1.7412394580602441E-4</v>
      </c>
      <c r="AV1229" s="5">
        <f t="shared" si="1495"/>
        <v>8.5338145839532632E-5</v>
      </c>
      <c r="AW1229" s="5">
        <f t="shared" si="1496"/>
        <v>1.3836626753962357E-6</v>
      </c>
      <c r="AX1229" s="5">
        <f t="shared" si="1497"/>
        <v>5.1944776028029337E-3</v>
      </c>
      <c r="AY1229" s="5">
        <f t="shared" si="1498"/>
        <v>3.944682185262143E-3</v>
      </c>
      <c r="AZ1229" s="5">
        <f t="shared" si="1499"/>
        <v>1.4977942665811168E-3</v>
      </c>
      <c r="BA1229" s="5">
        <f t="shared" si="1500"/>
        <v>3.7914126067153746E-4</v>
      </c>
      <c r="BB1229" s="5">
        <f t="shared" si="1501"/>
        <v>7.1979893409388485E-5</v>
      </c>
      <c r="BC1229" s="5">
        <f t="shared" si="1502"/>
        <v>1.0932294830797625E-5</v>
      </c>
      <c r="BD1229" s="5">
        <f t="shared" si="1503"/>
        <v>1.7550704710120658E-5</v>
      </c>
      <c r="BE1229" s="5">
        <f t="shared" si="1504"/>
        <v>3.4406401513720562E-5</v>
      </c>
      <c r="BF1229" s="5">
        <f t="shared" si="1505"/>
        <v>3.3725154763748935E-5</v>
      </c>
      <c r="BG1229" s="5">
        <f t="shared" si="1506"/>
        <v>2.2038264466284489E-5</v>
      </c>
      <c r="BH1229" s="5">
        <f t="shared" si="1507"/>
        <v>1.0800953414926035E-5</v>
      </c>
      <c r="BI1229" s="5">
        <f t="shared" si="1508"/>
        <v>4.2348378149242068E-6</v>
      </c>
      <c r="BJ1229" s="8">
        <f t="shared" si="1509"/>
        <v>0.65237047863063757</v>
      </c>
      <c r="BK1229" s="8">
        <f t="shared" si="1510"/>
        <v>0.21106291520889658</v>
      </c>
      <c r="BL1229" s="8">
        <f t="shared" si="1511"/>
        <v>0.13160994541530383</v>
      </c>
      <c r="BM1229" s="8">
        <f t="shared" si="1512"/>
        <v>0.50712224942227713</v>
      </c>
      <c r="BN1229" s="8">
        <f t="shared" si="1513"/>
        <v>0.48878690875441444</v>
      </c>
    </row>
    <row r="1230" spans="1:66" x14ac:dyDescent="0.25">
      <c r="A1230" t="s">
        <v>19</v>
      </c>
      <c r="B1230" t="s">
        <v>142</v>
      </c>
      <c r="C1230" t="s">
        <v>243</v>
      </c>
      <c r="D1230" s="7" t="s">
        <v>562</v>
      </c>
      <c r="E1230">
        <f>VLOOKUP(A1230,home!$A$2:$E$405,3,FALSE)</f>
        <v>1.5815789473684201</v>
      </c>
      <c r="F1230">
        <f>VLOOKUP(B1230,home!$B$2:$E$405,3,FALSE)</f>
        <v>1.63</v>
      </c>
      <c r="G1230">
        <f>VLOOKUP(C1230,away!$B$2:$E$405,4,FALSE)</f>
        <v>0.93</v>
      </c>
      <c r="H1230">
        <f>VLOOKUP(A1230,away!$A$2:$E$405,3,FALSE)</f>
        <v>1.22631578947368</v>
      </c>
      <c r="I1230">
        <f>VLOOKUP(C1230,away!$B$2:$E$405,3,FALSE)</f>
        <v>0.7</v>
      </c>
      <c r="J1230">
        <f>VLOOKUP(B1230,home!$B$2:$E$405,4,FALSE)</f>
        <v>0.52</v>
      </c>
      <c r="K1230" s="3">
        <f t="shared" si="1458"/>
        <v>2.3975155263157881</v>
      </c>
      <c r="L1230" s="3">
        <f t="shared" si="1459"/>
        <v>0.44637894736841954</v>
      </c>
      <c r="M1230" s="5">
        <f t="shared" si="1460"/>
        <v>5.8198571240160965E-2</v>
      </c>
      <c r="N1230" s="5">
        <f t="shared" si="1461"/>
        <v>0.1395319781576814</v>
      </c>
      <c r="O1230" s="5">
        <f t="shared" si="1462"/>
        <v>2.5978616968529024E-2</v>
      </c>
      <c r="P1230" s="5">
        <f t="shared" si="1463"/>
        <v>6.2284137534259119E-2</v>
      </c>
      <c r="Q1230" s="5">
        <f t="shared" si="1464"/>
        <v>0.16726504202529835</v>
      </c>
      <c r="R1230" s="5">
        <f t="shared" si="1465"/>
        <v>5.7981538482496731E-3</v>
      </c>
      <c r="S1230" s="5">
        <f t="shared" si="1466"/>
        <v>1.6664128112261617E-2</v>
      </c>
      <c r="T1230" s="5">
        <f t="shared" si="1467"/>
        <v>7.4663593390787111E-2</v>
      </c>
      <c r="U1230" s="5">
        <f t="shared" si="1468"/>
        <v>1.3901163875146226E-2</v>
      </c>
      <c r="V1230" s="5">
        <f t="shared" si="1469"/>
        <v>1.9815508355763506E-3</v>
      </c>
      <c r="W1230" s="5">
        <f t="shared" si="1470"/>
        <v>0.13367351175517184</v>
      </c>
      <c r="X1230" s="5">
        <f t="shared" si="1471"/>
        <v>5.9669041468313644E-2</v>
      </c>
      <c r="Y1230" s="5">
        <f t="shared" si="1472"/>
        <v>1.3317501960554208E-2</v>
      </c>
      <c r="Z1230" s="5">
        <f t="shared" si="1473"/>
        <v>8.6272460382061345E-4</v>
      </c>
      <c r="AA1230" s="5">
        <f t="shared" si="1474"/>
        <v>2.0683956325945577E-3</v>
      </c>
      <c r="AB1230" s="5">
        <f t="shared" si="1475"/>
        <v>2.4795053218546101E-3</v>
      </c>
      <c r="AC1230" s="5">
        <f t="shared" si="1476"/>
        <v>1.3254103810476787E-4</v>
      </c>
      <c r="AD1230" s="5">
        <f t="shared" si="1477"/>
        <v>8.0121079972545153E-2</v>
      </c>
      <c r="AE1230" s="5">
        <f t="shared" si="1478"/>
        <v>3.576436334016566E-2</v>
      </c>
      <c r="AF1230" s="5">
        <f t="shared" si="1479"/>
        <v>7.9822294305424181E-3</v>
      </c>
      <c r="AG1230" s="5">
        <f t="shared" si="1480"/>
        <v>1.1876997236195815E-3</v>
      </c>
      <c r="AH1230" s="5">
        <f t="shared" si="1481"/>
        <v>9.627552513057052E-5</v>
      </c>
      <c r="AI1230" s="5">
        <f t="shared" si="1482"/>
        <v>2.3082206630474866E-4</v>
      </c>
      <c r="AJ1230" s="5">
        <f t="shared" si="1483"/>
        <v>2.7669974389096368E-4</v>
      </c>
      <c r="AK1230" s="5">
        <f t="shared" si="1484"/>
        <v>2.2113064403539583E-4</v>
      </c>
      <c r="AL1230" s="5">
        <f t="shared" si="1485"/>
        <v>5.6738191817012745E-6</v>
      </c>
      <c r="AM1230" s="5">
        <f t="shared" si="1486"/>
        <v>3.8418306643873162E-2</v>
      </c>
      <c r="AN1230" s="5">
        <f t="shared" si="1487"/>
        <v>1.7149123279369259E-2</v>
      </c>
      <c r="AO1230" s="5">
        <f t="shared" si="1488"/>
        <v>3.8275037988680541E-3</v>
      </c>
      <c r="AP1230" s="5">
        <f t="shared" si="1489"/>
        <v>5.6950570559578307E-4</v>
      </c>
      <c r="AQ1230" s="5">
        <f t="shared" si="1490"/>
        <v>6.3553839346038656E-5</v>
      </c>
      <c r="AR1230" s="5">
        <f t="shared" si="1491"/>
        <v>8.5950735130251772E-6</v>
      </c>
      <c r="AS1230" s="5">
        <f t="shared" si="1492"/>
        <v>2.0606822197303448E-5</v>
      </c>
      <c r="AT1230" s="5">
        <f t="shared" si="1493"/>
        <v>2.4702588083031926E-5</v>
      </c>
      <c r="AU1230" s="5">
        <f t="shared" si="1494"/>
        <v>1.9741612823084131E-5</v>
      </c>
      <c r="AV1230" s="5">
        <f t="shared" si="1495"/>
        <v>1.1832705814464771E-5</v>
      </c>
      <c r="AW1230" s="5">
        <f t="shared" si="1496"/>
        <v>1.6867010780084883E-7</v>
      </c>
      <c r="AX1230" s="5">
        <f t="shared" si="1497"/>
        <v>1.5351414445574486E-2</v>
      </c>
      <c r="AY1230" s="5">
        <f t="shared" si="1498"/>
        <v>6.8525482208318875E-3</v>
      </c>
      <c r="AZ1230" s="5">
        <f t="shared" si="1499"/>
        <v>1.529416630803137E-3</v>
      </c>
      <c r="BA1230" s="5">
        <f t="shared" si="1500"/>
        <v>2.2756646191521968E-4</v>
      </c>
      <c r="BB1230" s="5">
        <f t="shared" si="1501"/>
        <v>2.5395219431517817E-5</v>
      </c>
      <c r="BC1230" s="5">
        <f t="shared" si="1502"/>
        <v>2.2671782636061911E-6</v>
      </c>
      <c r="BD1230" s="5">
        <f t="shared" si="1503"/>
        <v>6.3944331121639379E-7</v>
      </c>
      <c r="BE1230" s="5">
        <f t="shared" si="1504"/>
        <v>1.5330752668400827E-6</v>
      </c>
      <c r="BF1230" s="5">
        <f t="shared" si="1505"/>
        <v>1.8377858776299095E-6</v>
      </c>
      <c r="BG1230" s="5">
        <f t="shared" si="1506"/>
        <v>1.4687067252205315E-6</v>
      </c>
      <c r="BH1230" s="5">
        <f t="shared" si="1507"/>
        <v>8.8031179433016039E-7</v>
      </c>
      <c r="BI1230" s="5">
        <f t="shared" si="1508"/>
        <v>4.2211223898109378E-7</v>
      </c>
      <c r="BJ1230" s="8">
        <f t="shared" si="1509"/>
        <v>0.7971926426485515</v>
      </c>
      <c r="BK1230" s="8">
        <f t="shared" si="1510"/>
        <v>0.14611915080037641</v>
      </c>
      <c r="BL1230" s="8">
        <f t="shared" si="1511"/>
        <v>5.1143023863380897E-2</v>
      </c>
      <c r="BM1230" s="8">
        <f t="shared" si="1512"/>
        <v>0.52940866259122676</v>
      </c>
      <c r="BN1230" s="8">
        <f t="shared" si="1513"/>
        <v>0.45905649977417851</v>
      </c>
    </row>
    <row r="1231" spans="1:66" x14ac:dyDescent="0.25">
      <c r="A1231" t="s">
        <v>19</v>
      </c>
      <c r="B1231" t="s">
        <v>139</v>
      </c>
      <c r="C1231" t="s">
        <v>251</v>
      </c>
      <c r="D1231" s="7" t="s">
        <v>562</v>
      </c>
      <c r="E1231">
        <f>VLOOKUP(A1231,home!$A$2:$E$405,3,FALSE)</f>
        <v>1.5815789473684201</v>
      </c>
      <c r="F1231">
        <f>VLOOKUP(B1231,home!$B$2:$E$405,3,FALSE)</f>
        <v>1.1000000000000001</v>
      </c>
      <c r="G1231">
        <f>VLOOKUP(C1231,away!$B$2:$E$405,4,FALSE)</f>
        <v>0.87</v>
      </c>
      <c r="H1231">
        <f>VLOOKUP(A1231,away!$A$2:$E$405,3,FALSE)</f>
        <v>1.22631578947368</v>
      </c>
      <c r="I1231">
        <f>VLOOKUP(C1231,away!$B$2:$E$405,3,FALSE)</f>
        <v>0.8</v>
      </c>
      <c r="J1231">
        <f>VLOOKUP(B1231,home!$B$2:$E$405,4,FALSE)</f>
        <v>0.94</v>
      </c>
      <c r="K1231" s="3">
        <f t="shared" si="1458"/>
        <v>1.513571052631578</v>
      </c>
      <c r="L1231" s="3">
        <f t="shared" si="1459"/>
        <v>0.92218947368420734</v>
      </c>
      <c r="M1231" s="5">
        <f t="shared" si="1460"/>
        <v>8.7531151983083672E-2</v>
      </c>
      <c r="N1231" s="5">
        <f t="shared" si="1461"/>
        <v>0.13248461784509058</v>
      </c>
      <c r="O1231" s="5">
        <f t="shared" si="1462"/>
        <v>8.0720306978252276E-2</v>
      </c>
      <c r="P1231" s="5">
        <f t="shared" si="1463"/>
        <v>0.12217592000181741</v>
      </c>
      <c r="Q1231" s="5">
        <f t="shared" si="1464"/>
        <v>0.10026244124464305</v>
      </c>
      <c r="R1231" s="5">
        <f t="shared" si="1465"/>
        <v>3.7219708703951061E-2</v>
      </c>
      <c r="S1231" s="5">
        <f t="shared" si="1466"/>
        <v>4.2633265672018361E-2</v>
      </c>
      <c r="T1231" s="5">
        <f t="shared" si="1467"/>
        <v>9.2460967921691131E-2</v>
      </c>
      <c r="U1231" s="5">
        <f t="shared" si="1468"/>
        <v>5.6334673681679916E-2</v>
      </c>
      <c r="V1231" s="5">
        <f t="shared" si="1469"/>
        <v>6.6119424509032652E-3</v>
      </c>
      <c r="W1231" s="5">
        <f t="shared" si="1470"/>
        <v>5.0584776244688733E-2</v>
      </c>
      <c r="X1231" s="5">
        <f t="shared" si="1471"/>
        <v>4.6648748181522891E-2</v>
      </c>
      <c r="Y1231" s="5">
        <f t="shared" si="1472"/>
        <v>2.1509492266772859E-2</v>
      </c>
      <c r="Z1231" s="5">
        <f t="shared" si="1473"/>
        <v>1.1441207860125382E-2</v>
      </c>
      <c r="AA1231" s="5">
        <f t="shared" si="1474"/>
        <v>1.7317081024226657E-2</v>
      </c>
      <c r="AB1231" s="5">
        <f t="shared" si="1475"/>
        <v>1.3105316277172534E-2</v>
      </c>
      <c r="AC1231" s="5">
        <f t="shared" si="1476"/>
        <v>5.7680903715163676E-4</v>
      </c>
      <c r="AD1231" s="5">
        <f t="shared" si="1477"/>
        <v>1.9140913256951577E-2</v>
      </c>
      <c r="AE1231" s="5">
        <f t="shared" si="1478"/>
        <v>1.7651548722263238E-2</v>
      </c>
      <c r="AF1231" s="5">
        <f t="shared" si="1479"/>
        <v>8.1390362129475403E-3</v>
      </c>
      <c r="AG1231" s="5">
        <f t="shared" si="1480"/>
        <v>2.5019111738382657E-3</v>
      </c>
      <c r="AH1231" s="5">
        <f t="shared" si="1481"/>
        <v>2.63774036371016E-3</v>
      </c>
      <c r="AI1231" s="5">
        <f t="shared" si="1482"/>
        <v>3.9924074588695881E-3</v>
      </c>
      <c r="AJ1231" s="5">
        <f t="shared" si="1483"/>
        <v>3.0213961800277028E-3</v>
      </c>
      <c r="AK1231" s="5">
        <f t="shared" si="1484"/>
        <v>1.5243659322071871E-3</v>
      </c>
      <c r="AL1231" s="5">
        <f t="shared" si="1485"/>
        <v>3.2204385836477167E-5</v>
      </c>
      <c r="AM1231" s="5">
        <f t="shared" si="1486"/>
        <v>5.7942264453307857E-3</v>
      </c>
      <c r="AN1231" s="5">
        <f t="shared" si="1487"/>
        <v>5.3433746360267119E-3</v>
      </c>
      <c r="AO1231" s="5">
        <f t="shared" si="1488"/>
        <v>2.4638019216475082E-3</v>
      </c>
      <c r="AP1231" s="5">
        <f t="shared" si="1489"/>
        <v>7.5736406579541822E-4</v>
      </c>
      <c r="AQ1231" s="5">
        <f t="shared" si="1490"/>
        <v>1.7460829230580199E-4</v>
      </c>
      <c r="AR1231" s="5">
        <f t="shared" si="1491"/>
        <v>4.8649927954509252E-4</v>
      </c>
      <c r="AS1231" s="5">
        <f t="shared" si="1492"/>
        <v>7.3635122664557004E-4</v>
      </c>
      <c r="AT1231" s="5">
        <f t="shared" si="1493"/>
        <v>5.5725995061024455E-4</v>
      </c>
      <c r="AU1231" s="5">
        <f t="shared" si="1494"/>
        <v>2.8115084334485649E-4</v>
      </c>
      <c r="AV1231" s="5">
        <f t="shared" si="1495"/>
        <v>1.063854444774325E-4</v>
      </c>
      <c r="AW1231" s="5">
        <f t="shared" si="1496"/>
        <v>1.2486349711958979E-6</v>
      </c>
      <c r="AX1231" s="5">
        <f t="shared" si="1497"/>
        <v>1.4616622366741732E-3</v>
      </c>
      <c r="AY1231" s="5">
        <f t="shared" si="1498"/>
        <v>1.3479295287426368E-3</v>
      </c>
      <c r="AZ1231" s="5">
        <f t="shared" si="1499"/>
        <v>6.2152321133728688E-4</v>
      </c>
      <c r="BA1231" s="5">
        <f t="shared" si="1500"/>
        <v>1.910540543818837E-4</v>
      </c>
      <c r="BB1231" s="5">
        <f t="shared" si="1501"/>
        <v>4.4047009463915803E-5</v>
      </c>
      <c r="BC1231" s="5">
        <f t="shared" si="1502"/>
        <v>8.1239376949783646E-6</v>
      </c>
      <c r="BD1231" s="5">
        <f t="shared" si="1503"/>
        <v>7.4774085758572457E-5</v>
      </c>
      <c r="BE1231" s="5">
        <f t="shared" si="1504"/>
        <v>1.1317589169116639E-4</v>
      </c>
      <c r="BF1231" s="5">
        <f t="shared" si="1505"/>
        <v>8.564987675975809E-5</v>
      </c>
      <c r="BG1231" s="5">
        <f t="shared" si="1506"/>
        <v>4.321239137501068E-5</v>
      </c>
      <c r="BH1231" s="5">
        <f t="shared" si="1507"/>
        <v>1.6351256175050648E-5</v>
      </c>
      <c r="BI1231" s="5">
        <f t="shared" si="1508"/>
        <v>4.9497576041440002E-6</v>
      </c>
      <c r="BJ1231" s="8">
        <f t="shared" si="1509"/>
        <v>0.50959216840981092</v>
      </c>
      <c r="BK1231" s="8">
        <f t="shared" si="1510"/>
        <v>0.26090922305955339</v>
      </c>
      <c r="BL1231" s="8">
        <f t="shared" si="1511"/>
        <v>0.21837875660408396</v>
      </c>
      <c r="BM1231" s="8">
        <f t="shared" si="1512"/>
        <v>0.43858052828296412</v>
      </c>
      <c r="BN1231" s="8">
        <f t="shared" si="1513"/>
        <v>0.56039414675683807</v>
      </c>
    </row>
    <row r="1232" spans="1:66" x14ac:dyDescent="0.25">
      <c r="A1232" t="s">
        <v>143</v>
      </c>
      <c r="B1232" t="s">
        <v>250</v>
      </c>
      <c r="C1232" t="s">
        <v>248</v>
      </c>
      <c r="D1232" s="7" t="s">
        <v>562</v>
      </c>
      <c r="E1232">
        <f>VLOOKUP(A1232,home!$A$2:$E$405,3,FALSE)</f>
        <v>1.2578947368421101</v>
      </c>
      <c r="F1232">
        <f>VLOOKUP(B1232,home!$B$2:$E$405,3,FALSE)</f>
        <v>0.8</v>
      </c>
      <c r="G1232">
        <f>VLOOKUP(C1232,away!$B$2:$E$405,4,FALSE)</f>
        <v>1.93</v>
      </c>
      <c r="H1232">
        <f>VLOOKUP(A1232,away!$A$2:$E$405,3,FALSE)</f>
        <v>1.0263157894736801</v>
      </c>
      <c r="I1232">
        <f>VLOOKUP(C1232,away!$B$2:$E$405,3,FALSE)</f>
        <v>0.9</v>
      </c>
      <c r="J1232">
        <f>VLOOKUP(B1232,home!$B$2:$E$405,4,FALSE)</f>
        <v>1.63</v>
      </c>
      <c r="K1232" s="3">
        <f t="shared" si="1458"/>
        <v>1.9421894736842178</v>
      </c>
      <c r="L1232" s="3">
        <f t="shared" si="1459"/>
        <v>1.5056052631578887</v>
      </c>
      <c r="M1232" s="5">
        <f t="shared" si="1460"/>
        <v>3.1815721109631684E-2</v>
      </c>
      <c r="N1232" s="5">
        <f t="shared" si="1461"/>
        <v>6.1792158636799419E-2</v>
      </c>
      <c r="O1232" s="5">
        <f t="shared" si="1462"/>
        <v>4.790191715382501E-2</v>
      </c>
      <c r="P1232" s="5">
        <f t="shared" si="1463"/>
        <v>9.3034599265452392E-2</v>
      </c>
      <c r="Q1232" s="5">
        <f t="shared" si="1464"/>
        <v>6.0006040030308593E-2</v>
      </c>
      <c r="R1232" s="5">
        <f t="shared" si="1465"/>
        <v>3.6060689291076045E-2</v>
      </c>
      <c r="S1232" s="5">
        <f t="shared" si="1466"/>
        <v>6.8012262166384063E-2</v>
      </c>
      <c r="T1232" s="5">
        <f t="shared" si="1467"/>
        <v>9.0345409690895578E-2</v>
      </c>
      <c r="U1232" s="5">
        <f t="shared" si="1468"/>
        <v>7.0036691154925085E-2</v>
      </c>
      <c r="V1232" s="5">
        <f t="shared" si="1469"/>
        <v>2.2097718203815519E-2</v>
      </c>
      <c r="W1232" s="5">
        <f t="shared" si="1470"/>
        <v>3.8847699768113059E-2</v>
      </c>
      <c r="X1232" s="5">
        <f t="shared" si="1471"/>
        <v>5.8489301232448512E-2</v>
      </c>
      <c r="Y1232" s="5">
        <f t="shared" si="1472"/>
        <v>4.4030899887000839E-2</v>
      </c>
      <c r="Z1232" s="5">
        <f t="shared" si="1473"/>
        <v>1.8097721196581804E-2</v>
      </c>
      <c r="AA1232" s="5">
        <f t="shared" si="1474"/>
        <v>3.5149203605672925E-2</v>
      </c>
      <c r="AB1232" s="5">
        <f t="shared" si="1475"/>
        <v>3.4133206625660661E-2</v>
      </c>
      <c r="AC1232" s="5">
        <f t="shared" si="1476"/>
        <v>4.0385937479790694E-3</v>
      </c>
      <c r="AD1232" s="5">
        <f t="shared" si="1477"/>
        <v>1.886239839161849E-2</v>
      </c>
      <c r="AE1232" s="5">
        <f t="shared" si="1478"/>
        <v>2.8399326294201693E-2</v>
      </c>
      <c r="AF1232" s="5">
        <f t="shared" si="1479"/>
        <v>2.1379087569344146E-2</v>
      </c>
      <c r="AG1232" s="5">
        <f t="shared" si="1480"/>
        <v>1.0729488921972648E-2</v>
      </c>
      <c r="AH1232" s="5">
        <f t="shared" si="1481"/>
        <v>6.8120060711844115E-3</v>
      </c>
      <c r="AI1232" s="5">
        <f t="shared" si="1482"/>
        <v>1.3230206486127346E-2</v>
      </c>
      <c r="AJ1232" s="5">
        <f t="shared" si="1483"/>
        <v>1.2847783886012602E-2</v>
      </c>
      <c r="AK1232" s="5">
        <f t="shared" si="1484"/>
        <v>8.3176102078611324E-3</v>
      </c>
      <c r="AL1232" s="5">
        <f t="shared" si="1485"/>
        <v>4.7238149925251706E-4</v>
      </c>
      <c r="AM1232" s="5">
        <f t="shared" si="1486"/>
        <v>7.3268703209279067E-3</v>
      </c>
      <c r="AN1232" s="5">
        <f t="shared" si="1487"/>
        <v>1.1031374517664385E-2</v>
      </c>
      <c r="AO1232" s="5">
        <f t="shared" si="1488"/>
        <v>8.3044477668306593E-3</v>
      </c>
      <c r="AP1232" s="5">
        <f t="shared" si="1489"/>
        <v>4.167740088453338E-3</v>
      </c>
      <c r="AQ1232" s="5">
        <f t="shared" si="1490"/>
        <v>1.5687428531623675E-3</v>
      </c>
      <c r="AR1232" s="5">
        <f t="shared" si="1491"/>
        <v>2.0512384386877497E-3</v>
      </c>
      <c r="AS1232" s="5">
        <f t="shared" si="1492"/>
        <v>3.9838937036357968E-3</v>
      </c>
      <c r="AT1232" s="5">
        <f t="shared" si="1493"/>
        <v>3.8687382077391397E-3</v>
      </c>
      <c r="AU1232" s="5">
        <f t="shared" si="1494"/>
        <v>2.504607541170302E-3</v>
      </c>
      <c r="AV1232" s="5">
        <f t="shared" si="1495"/>
        <v>1.2161056005427671E-3</v>
      </c>
      <c r="AW1232" s="5">
        <f t="shared" si="1496"/>
        <v>3.8370114897962482E-5</v>
      </c>
      <c r="AX1232" s="5">
        <f t="shared" si="1497"/>
        <v>2.3716950687259161E-3</v>
      </c>
      <c r="AY1232" s="5">
        <f t="shared" si="1498"/>
        <v>3.57083657807935E-3</v>
      </c>
      <c r="AZ1232" s="5">
        <f t="shared" si="1499"/>
        <v>2.6881351729164875E-3</v>
      </c>
      <c r="BA1232" s="5">
        <f t="shared" si="1500"/>
        <v>1.3490901548076351E-3</v>
      </c>
      <c r="BB1232" s="5">
        <f t="shared" si="1501"/>
        <v>5.077993093882164E-4</v>
      </c>
      <c r="BC1232" s="5">
        <f t="shared" si="1502"/>
        <v>1.5290906256856807E-4</v>
      </c>
      <c r="BD1232" s="5">
        <f t="shared" si="1503"/>
        <v>5.1472589821334078E-4</v>
      </c>
      <c r="BE1232" s="5">
        <f t="shared" si="1504"/>
        <v>9.996952213426045E-4</v>
      </c>
      <c r="BF1232" s="5">
        <f t="shared" si="1505"/>
        <v>9.7079876789201065E-4</v>
      </c>
      <c r="BG1232" s="5">
        <f t="shared" si="1506"/>
        <v>6.2849171602182398E-4</v>
      </c>
      <c r="BH1232" s="5">
        <f t="shared" si="1507"/>
        <v>3.0516249878882908E-4</v>
      </c>
      <c r="BI1232" s="5">
        <f t="shared" si="1508"/>
        <v>1.1853667858216728E-4</v>
      </c>
      <c r="BJ1232" s="8">
        <f t="shared" si="1509"/>
        <v>0.47592145131622776</v>
      </c>
      <c r="BK1232" s="8">
        <f t="shared" si="1510"/>
        <v>0.22304211257059461</v>
      </c>
      <c r="BL1232" s="8">
        <f t="shared" si="1511"/>
        <v>0.28165130875496175</v>
      </c>
      <c r="BM1232" s="8">
        <f t="shared" si="1512"/>
        <v>0.66456900188809143</v>
      </c>
      <c r="BN1232" s="8">
        <f t="shared" si="1513"/>
        <v>0.33061112548709309</v>
      </c>
    </row>
    <row r="1233" spans="1:66" x14ac:dyDescent="0.25">
      <c r="A1233" t="s">
        <v>143</v>
      </c>
      <c r="B1233" t="s">
        <v>504</v>
      </c>
      <c r="C1233" t="s">
        <v>452</v>
      </c>
      <c r="D1233" s="7" t="s">
        <v>562</v>
      </c>
      <c r="E1233">
        <f>VLOOKUP(A1233,home!$A$2:$E$405,3,FALSE)</f>
        <v>1.2578947368421101</v>
      </c>
      <c r="F1233" t="e">
        <f>VLOOKUP(B1233,home!$B$2:$E$405,3,FALSE)</f>
        <v>#N/A</v>
      </c>
      <c r="G1233">
        <f>VLOOKUP(C1233,away!$B$2:$E$405,4,FALSE)</f>
        <v>1.17</v>
      </c>
      <c r="H1233">
        <f>VLOOKUP(A1233,away!$A$2:$E$405,3,FALSE)</f>
        <v>1.0263157894736801</v>
      </c>
      <c r="I1233">
        <f>VLOOKUP(C1233,away!$B$2:$E$405,3,FALSE)</f>
        <v>0.63</v>
      </c>
      <c r="J1233" t="e">
        <f>VLOOKUP(B1233,home!$B$2:$E$405,4,FALSE)</f>
        <v>#N/A</v>
      </c>
      <c r="K1233" s="3" t="e">
        <f t="shared" si="1458"/>
        <v>#N/A</v>
      </c>
      <c r="L1233" s="3" t="e">
        <f t="shared" si="1459"/>
        <v>#N/A</v>
      </c>
      <c r="M1233" s="5" t="e">
        <f t="shared" si="1460"/>
        <v>#N/A</v>
      </c>
      <c r="N1233" s="5" t="e">
        <f t="shared" si="1461"/>
        <v>#N/A</v>
      </c>
      <c r="O1233" s="5" t="e">
        <f t="shared" si="1462"/>
        <v>#N/A</v>
      </c>
      <c r="P1233" s="5" t="e">
        <f t="shared" si="1463"/>
        <v>#N/A</v>
      </c>
      <c r="Q1233" s="5" t="e">
        <f t="shared" si="1464"/>
        <v>#N/A</v>
      </c>
      <c r="R1233" s="5" t="e">
        <f t="shared" si="1465"/>
        <v>#N/A</v>
      </c>
      <c r="S1233" s="5" t="e">
        <f t="shared" si="1466"/>
        <v>#N/A</v>
      </c>
      <c r="T1233" s="5" t="e">
        <f t="shared" si="1467"/>
        <v>#N/A</v>
      </c>
      <c r="U1233" s="5" t="e">
        <f t="shared" si="1468"/>
        <v>#N/A</v>
      </c>
      <c r="V1233" s="5" t="e">
        <f t="shared" si="1469"/>
        <v>#N/A</v>
      </c>
      <c r="W1233" s="5" t="e">
        <f t="shared" si="1470"/>
        <v>#N/A</v>
      </c>
      <c r="X1233" s="5" t="e">
        <f t="shared" si="1471"/>
        <v>#N/A</v>
      </c>
      <c r="Y1233" s="5" t="e">
        <f t="shared" si="1472"/>
        <v>#N/A</v>
      </c>
      <c r="Z1233" s="5" t="e">
        <f t="shared" si="1473"/>
        <v>#N/A</v>
      </c>
      <c r="AA1233" s="5" t="e">
        <f t="shared" si="1474"/>
        <v>#N/A</v>
      </c>
      <c r="AB1233" s="5" t="e">
        <f t="shared" si="1475"/>
        <v>#N/A</v>
      </c>
      <c r="AC1233" s="5" t="e">
        <f t="shared" si="1476"/>
        <v>#N/A</v>
      </c>
      <c r="AD1233" s="5" t="e">
        <f t="shared" si="1477"/>
        <v>#N/A</v>
      </c>
      <c r="AE1233" s="5" t="e">
        <f t="shared" si="1478"/>
        <v>#N/A</v>
      </c>
      <c r="AF1233" s="5" t="e">
        <f t="shared" si="1479"/>
        <v>#N/A</v>
      </c>
      <c r="AG1233" s="5" t="e">
        <f t="shared" si="1480"/>
        <v>#N/A</v>
      </c>
      <c r="AH1233" s="5" t="e">
        <f t="shared" si="1481"/>
        <v>#N/A</v>
      </c>
      <c r="AI1233" s="5" t="e">
        <f t="shared" si="1482"/>
        <v>#N/A</v>
      </c>
      <c r="AJ1233" s="5" t="e">
        <f t="shared" si="1483"/>
        <v>#N/A</v>
      </c>
      <c r="AK1233" s="5" t="e">
        <f t="shared" si="1484"/>
        <v>#N/A</v>
      </c>
      <c r="AL1233" s="5" t="e">
        <f t="shared" si="1485"/>
        <v>#N/A</v>
      </c>
      <c r="AM1233" s="5" t="e">
        <f t="shared" si="1486"/>
        <v>#N/A</v>
      </c>
      <c r="AN1233" s="5" t="e">
        <f t="shared" si="1487"/>
        <v>#N/A</v>
      </c>
      <c r="AO1233" s="5" t="e">
        <f t="shared" si="1488"/>
        <v>#N/A</v>
      </c>
      <c r="AP1233" s="5" t="e">
        <f t="shared" si="1489"/>
        <v>#N/A</v>
      </c>
      <c r="AQ1233" s="5" t="e">
        <f t="shared" si="1490"/>
        <v>#N/A</v>
      </c>
      <c r="AR1233" s="5" t="e">
        <f t="shared" si="1491"/>
        <v>#N/A</v>
      </c>
      <c r="AS1233" s="5" t="e">
        <f t="shared" si="1492"/>
        <v>#N/A</v>
      </c>
      <c r="AT1233" s="5" t="e">
        <f t="shared" si="1493"/>
        <v>#N/A</v>
      </c>
      <c r="AU1233" s="5" t="e">
        <f t="shared" si="1494"/>
        <v>#N/A</v>
      </c>
      <c r="AV1233" s="5" t="e">
        <f t="shared" si="1495"/>
        <v>#N/A</v>
      </c>
      <c r="AW1233" s="5" t="e">
        <f t="shared" si="1496"/>
        <v>#N/A</v>
      </c>
      <c r="AX1233" s="5" t="e">
        <f t="shared" si="1497"/>
        <v>#N/A</v>
      </c>
      <c r="AY1233" s="5" t="e">
        <f t="shared" si="1498"/>
        <v>#N/A</v>
      </c>
      <c r="AZ1233" s="5" t="e">
        <f t="shared" si="1499"/>
        <v>#N/A</v>
      </c>
      <c r="BA1233" s="5" t="e">
        <f t="shared" si="1500"/>
        <v>#N/A</v>
      </c>
      <c r="BB1233" s="5" t="e">
        <f t="shared" si="1501"/>
        <v>#N/A</v>
      </c>
      <c r="BC1233" s="5" t="e">
        <f t="shared" si="1502"/>
        <v>#N/A</v>
      </c>
      <c r="BD1233" s="5" t="e">
        <f t="shared" si="1503"/>
        <v>#N/A</v>
      </c>
      <c r="BE1233" s="5" t="e">
        <f t="shared" si="1504"/>
        <v>#N/A</v>
      </c>
      <c r="BF1233" s="5" t="e">
        <f t="shared" si="1505"/>
        <v>#N/A</v>
      </c>
      <c r="BG1233" s="5" t="e">
        <f t="shared" si="1506"/>
        <v>#N/A</v>
      </c>
      <c r="BH1233" s="5" t="e">
        <f t="shared" si="1507"/>
        <v>#N/A</v>
      </c>
      <c r="BI1233" s="5" t="e">
        <f t="shared" si="1508"/>
        <v>#N/A</v>
      </c>
      <c r="BJ1233" s="8" t="e">
        <f t="shared" si="1509"/>
        <v>#N/A</v>
      </c>
      <c r="BK1233" s="8" t="e">
        <f t="shared" si="1510"/>
        <v>#N/A</v>
      </c>
      <c r="BL1233" s="8" t="e">
        <f t="shared" si="1511"/>
        <v>#N/A</v>
      </c>
      <c r="BM1233" s="8" t="e">
        <f t="shared" si="1512"/>
        <v>#N/A</v>
      </c>
      <c r="BN1233" s="8" t="e">
        <f t="shared" si="1513"/>
        <v>#N/A</v>
      </c>
    </row>
    <row r="1234" spans="1:66" x14ac:dyDescent="0.25">
      <c r="A1234" t="s">
        <v>143</v>
      </c>
      <c r="B1234" t="s">
        <v>149</v>
      </c>
      <c r="C1234" t="s">
        <v>150</v>
      </c>
      <c r="D1234" s="7" t="s">
        <v>562</v>
      </c>
      <c r="E1234">
        <f>VLOOKUP(A1234,home!$A$2:$E$405,3,FALSE)</f>
        <v>1.2578947368421101</v>
      </c>
      <c r="F1234">
        <f>VLOOKUP(B1234,home!$B$2:$E$405,3,FALSE)</f>
        <v>1.26</v>
      </c>
      <c r="G1234">
        <f>VLOOKUP(C1234,away!$B$2:$E$405,4,FALSE)</f>
        <v>1.05</v>
      </c>
      <c r="H1234">
        <f>VLOOKUP(A1234,away!$A$2:$E$405,3,FALSE)</f>
        <v>1.0263157894736801</v>
      </c>
      <c r="I1234">
        <f>VLOOKUP(C1234,away!$B$2:$E$405,3,FALSE)</f>
        <v>0.71</v>
      </c>
      <c r="J1234">
        <f>VLOOKUP(B1234,home!$B$2:$E$405,4,FALSE)</f>
        <v>0.92</v>
      </c>
      <c r="K1234" s="3">
        <f t="shared" si="1458"/>
        <v>1.6641947368421117</v>
      </c>
      <c r="L1234" s="3">
        <f t="shared" si="1459"/>
        <v>0.67038947368420787</v>
      </c>
      <c r="M1234" s="5">
        <f t="shared" si="1460"/>
        <v>9.6850743675537587E-2</v>
      </c>
      <c r="N1234" s="5">
        <f t="shared" si="1461"/>
        <v>0.1611784978840741</v>
      </c>
      <c r="O1234" s="5">
        <f t="shared" si="1462"/>
        <v>6.4927719078567772E-2</v>
      </c>
      <c r="P1234" s="5">
        <f t="shared" si="1463"/>
        <v>0.10805236836571563</v>
      </c>
      <c r="Q1234" s="5">
        <f t="shared" si="1464"/>
        <v>0.1341162039353968</v>
      </c>
      <c r="R1234" s="5">
        <f t="shared" si="1465"/>
        <v>2.1763429710298571E-2</v>
      </c>
      <c r="S1234" s="5">
        <f t="shared" si="1466"/>
        <v>3.0137389415805901E-2</v>
      </c>
      <c r="T1234" s="5">
        <f t="shared" si="1467"/>
        <v>8.991009136877455E-2</v>
      </c>
      <c r="U1234" s="5">
        <f t="shared" si="1468"/>
        <v>3.6218585179512125E-2</v>
      </c>
      <c r="V1234" s="5">
        <f t="shared" si="1469"/>
        <v>3.7358931889018517E-3</v>
      </c>
      <c r="W1234" s="5">
        <f t="shared" si="1470"/>
        <v>7.4398493571510238E-2</v>
      </c>
      <c r="X1234" s="5">
        <f t="shared" si="1471"/>
        <v>4.9875966948302666E-2</v>
      </c>
      <c r="Y1234" s="5">
        <f t="shared" si="1472"/>
        <v>1.6718161615981785E-2</v>
      </c>
      <c r="Z1234" s="5">
        <f t="shared" si="1473"/>
        <v>4.8633247296834374E-3</v>
      </c>
      <c r="AA1234" s="5">
        <f t="shared" si="1474"/>
        <v>8.0935194186932628E-3</v>
      </c>
      <c r="AB1234" s="5">
        <f t="shared" si="1475"/>
        <v>6.7345962095593792E-3</v>
      </c>
      <c r="AC1234" s="5">
        <f t="shared" si="1476"/>
        <v>2.6049884318295988E-4</v>
      </c>
      <c r="AD1234" s="5">
        <f t="shared" si="1477"/>
        <v>3.0953395357672227E-2</v>
      </c>
      <c r="AE1234" s="5">
        <f t="shared" si="1478"/>
        <v>2.0750830422569089E-2</v>
      </c>
      <c r="AF1234" s="5">
        <f t="shared" si="1479"/>
        <v>6.9555691427481683E-3</v>
      </c>
      <c r="AG1234" s="5">
        <f t="shared" si="1480"/>
        <v>1.5543134455936873E-3</v>
      </c>
      <c r="AH1234" s="5">
        <f t="shared" si="1481"/>
        <v>8.1508042647196791E-4</v>
      </c>
      <c r="AI1234" s="5">
        <f t="shared" si="1482"/>
        <v>1.3564525558376727E-3</v>
      </c>
      <c r="AJ1234" s="5">
        <f t="shared" si="1483"/>
        <v>1.1287006021005431E-3</v>
      </c>
      <c r="AK1234" s="5">
        <f t="shared" si="1484"/>
        <v>6.2612586716208221E-4</v>
      </c>
      <c r="AL1234" s="5">
        <f t="shared" si="1485"/>
        <v>1.1625111339050031E-5</v>
      </c>
      <c r="AM1234" s="5">
        <f t="shared" si="1486"/>
        <v>1.0302495528326244E-2</v>
      </c>
      <c r="AN1234" s="5">
        <f t="shared" si="1487"/>
        <v>6.9066845548685354E-3</v>
      </c>
      <c r="AO1234" s="5">
        <f t="shared" si="1488"/>
        <v>2.3150843118205822E-3</v>
      </c>
      <c r="AP1234" s="5">
        <f t="shared" si="1489"/>
        <v>5.1733605111198896E-4</v>
      </c>
      <c r="AQ1234" s="5">
        <f t="shared" si="1490"/>
        <v>8.6704160755708158E-5</v>
      </c>
      <c r="AR1234" s="5">
        <f t="shared" si="1491"/>
        <v>1.0928426762256847E-4</v>
      </c>
      <c r="AS1234" s="5">
        <f t="shared" si="1492"/>
        <v>1.8187030299712323E-4</v>
      </c>
      <c r="AT1234" s="5">
        <f t="shared" si="1493"/>
        <v>1.5133380051784634E-4</v>
      </c>
      <c r="AU1234" s="5">
        <f t="shared" si="1494"/>
        <v>8.3949638109371324E-5</v>
      </c>
      <c r="AV1234" s="5">
        <f t="shared" si="1495"/>
        <v>3.4927136475353906E-5</v>
      </c>
      <c r="AW1234" s="5">
        <f t="shared" si="1496"/>
        <v>3.6026821759987257E-7</v>
      </c>
      <c r="AX1234" s="5">
        <f t="shared" si="1497"/>
        <v>2.857559805763318E-3</v>
      </c>
      <c r="AY1234" s="5">
        <f t="shared" si="1498"/>
        <v>1.9156780142068179E-3</v>
      </c>
      <c r="AZ1234" s="5">
        <f t="shared" si="1499"/>
        <v>6.4212518784625841E-4</v>
      </c>
      <c r="BA1234" s="5">
        <f t="shared" si="1500"/>
        <v>1.4349132223987545E-4</v>
      </c>
      <c r="BB1234" s="5">
        <f t="shared" si="1501"/>
        <v>2.404876799866029E-5</v>
      </c>
      <c r="BC1234" s="5">
        <f t="shared" si="1502"/>
        <v>3.2244081842750994E-6</v>
      </c>
      <c r="BD1234" s="5">
        <f t="shared" si="1503"/>
        <v>1.2210503775576295E-5</v>
      </c>
      <c r="BE1234" s="5">
        <f t="shared" si="1504"/>
        <v>2.0320656117504805E-5</v>
      </c>
      <c r="BF1234" s="5">
        <f t="shared" si="1505"/>
        <v>1.6908764479964983E-5</v>
      </c>
      <c r="BG1234" s="5">
        <f t="shared" si="1506"/>
        <v>9.3798256180201915E-6</v>
      </c>
      <c r="BH1234" s="5">
        <f t="shared" si="1507"/>
        <v>3.9024641065014989E-6</v>
      </c>
      <c r="BI1234" s="5">
        <f t="shared" si="1508"/>
        <v>1.2988920453510109E-6</v>
      </c>
      <c r="BJ1234" s="8">
        <f t="shared" si="1509"/>
        <v>0.61212595580574569</v>
      </c>
      <c r="BK1234" s="8">
        <f t="shared" si="1510"/>
        <v>0.24096419661468979</v>
      </c>
      <c r="BL1234" s="8">
        <f t="shared" si="1511"/>
        <v>0.14228959530006854</v>
      </c>
      <c r="BM1234" s="8">
        <f t="shared" si="1512"/>
        <v>0.4114387920546077</v>
      </c>
      <c r="BN1234" s="8">
        <f t="shared" si="1513"/>
        <v>0.58688896264959045</v>
      </c>
    </row>
    <row r="1235" spans="1:66" x14ac:dyDescent="0.25">
      <c r="A1235" t="s">
        <v>143</v>
      </c>
      <c r="B1235" t="s">
        <v>329</v>
      </c>
      <c r="C1235" t="s">
        <v>147</v>
      </c>
      <c r="D1235" s="7" t="s">
        <v>562</v>
      </c>
      <c r="E1235">
        <f>VLOOKUP(A1235,home!$A$2:$E$405,3,FALSE)</f>
        <v>1.2578947368421101</v>
      </c>
      <c r="F1235">
        <f>VLOOKUP(B1235,home!$B$2:$E$405,3,FALSE)</f>
        <v>1.05</v>
      </c>
      <c r="G1235">
        <f>VLOOKUP(C1235,away!$B$2:$E$405,4,FALSE)</f>
        <v>0.84</v>
      </c>
      <c r="H1235">
        <f>VLOOKUP(A1235,away!$A$2:$E$405,3,FALSE)</f>
        <v>1.0263157894736801</v>
      </c>
      <c r="I1235">
        <f>VLOOKUP(C1235,away!$B$2:$E$405,3,FALSE)</f>
        <v>1.05</v>
      </c>
      <c r="J1235">
        <f>VLOOKUP(B1235,home!$B$2:$E$405,4,FALSE)</f>
        <v>1.33</v>
      </c>
      <c r="K1235" s="3">
        <f t="shared" si="1458"/>
        <v>1.1094631578947411</v>
      </c>
      <c r="L1235" s="3">
        <f t="shared" si="1459"/>
        <v>1.4332499999999944</v>
      </c>
      <c r="M1235" s="5">
        <f t="shared" si="1460"/>
        <v>7.8652712809796257E-2</v>
      </c>
      <c r="N1235" s="5">
        <f t="shared" si="1461"/>
        <v>8.7262287130944707E-2</v>
      </c>
      <c r="O1235" s="5">
        <f t="shared" si="1462"/>
        <v>0.11272900063464004</v>
      </c>
      <c r="P1235" s="5">
        <f t="shared" si="1463"/>
        <v>0.12506867303042601</v>
      </c>
      <c r="Q1235" s="5">
        <f t="shared" si="1464"/>
        <v>4.8407146322707796E-2</v>
      </c>
      <c r="R1235" s="5">
        <f t="shared" si="1465"/>
        <v>8.0784420079798608E-2</v>
      </c>
      <c r="S1235" s="5">
        <f t="shared" si="1466"/>
        <v>4.9719114620428502E-2</v>
      </c>
      <c r="T1235" s="5">
        <f t="shared" si="1467"/>
        <v>6.9379542467020675E-2</v>
      </c>
      <c r="U1235" s="5">
        <f t="shared" si="1468"/>
        <v>8.9627337810428698E-2</v>
      </c>
      <c r="V1235" s="5">
        <f t="shared" si="1469"/>
        <v>8.7844730018858726E-3</v>
      </c>
      <c r="W1235" s="5">
        <f t="shared" si="1470"/>
        <v>1.7901981807954728E-2</v>
      </c>
      <c r="X1235" s="5">
        <f t="shared" si="1471"/>
        <v>2.5658015426251016E-2</v>
      </c>
      <c r="Y1235" s="5">
        <f t="shared" si="1472"/>
        <v>1.8387175304837064E-2</v>
      </c>
      <c r="Z1235" s="5">
        <f t="shared" si="1473"/>
        <v>3.8594756693123636E-2</v>
      </c>
      <c r="AA1235" s="5">
        <f t="shared" si="1474"/>
        <v>4.281946063893214E-2</v>
      </c>
      <c r="AB1235" s="5">
        <f t="shared" si="1475"/>
        <v>2.3753307009909623E-2</v>
      </c>
      <c r="AC1235" s="5">
        <f t="shared" si="1476"/>
        <v>8.7303280965204543E-4</v>
      </c>
      <c r="AD1235" s="5">
        <f t="shared" si="1477"/>
        <v>4.9653973173069159E-3</v>
      </c>
      <c r="AE1235" s="5">
        <f t="shared" si="1478"/>
        <v>7.1166557050301085E-3</v>
      </c>
      <c r="AF1235" s="5">
        <f t="shared" si="1479"/>
        <v>5.0999733946171825E-3</v>
      </c>
      <c r="AG1235" s="5">
        <f t="shared" si="1480"/>
        <v>2.4365122892783492E-3</v>
      </c>
      <c r="AH1235" s="5">
        <f t="shared" si="1481"/>
        <v>1.3828983757604814E-2</v>
      </c>
      <c r="AI1235" s="5">
        <f t="shared" si="1482"/>
        <v>1.5342747990187318E-2</v>
      </c>
      <c r="AJ1235" s="5">
        <f t="shared" si="1483"/>
        <v>8.5111068179882111E-3</v>
      </c>
      <c r="AK1235" s="5">
        <f t="shared" si="1484"/>
        <v>3.1475864824882203E-3</v>
      </c>
      <c r="AL1235" s="5">
        <f t="shared" si="1485"/>
        <v>5.5529708316230433E-5</v>
      </c>
      <c r="AM1235" s="5">
        <f t="shared" si="1486"/>
        <v>1.1017850775722812E-3</v>
      </c>
      <c r="AN1235" s="5">
        <f t="shared" si="1487"/>
        <v>1.5791334624304658E-3</v>
      </c>
      <c r="AO1235" s="5">
        <f t="shared" si="1488"/>
        <v>1.1316465175142281E-3</v>
      </c>
      <c r="AP1235" s="5">
        <f t="shared" si="1489"/>
        <v>5.4064412374242045E-4</v>
      </c>
      <c r="AQ1235" s="5">
        <f t="shared" si="1490"/>
        <v>1.9371954758845531E-4</v>
      </c>
      <c r="AR1235" s="5">
        <f t="shared" si="1491"/>
        <v>3.9640781941173995E-3</v>
      </c>
      <c r="AS1235" s="5">
        <f t="shared" si="1492"/>
        <v>4.3979987113871716E-3</v>
      </c>
      <c r="AT1235" s="5">
        <f t="shared" si="1493"/>
        <v>2.4397087693763084E-3</v>
      </c>
      <c r="AU1235" s="5">
        <f t="shared" si="1494"/>
        <v>9.0225566520524378E-4</v>
      </c>
      <c r="AV1235" s="5">
        <f t="shared" si="1495"/>
        <v>2.5025485488675751E-4</v>
      </c>
      <c r="AW1235" s="5">
        <f t="shared" si="1496"/>
        <v>2.4527750907801738E-6</v>
      </c>
      <c r="AX1235" s="5">
        <f t="shared" si="1497"/>
        <v>2.0373165858077454E-4</v>
      </c>
      <c r="AY1235" s="5">
        <f t="shared" si="1498"/>
        <v>2.9199839966089397E-4</v>
      </c>
      <c r="AZ1235" s="5">
        <f t="shared" si="1499"/>
        <v>2.0925335315698733E-4</v>
      </c>
      <c r="BA1235" s="5">
        <f t="shared" si="1500"/>
        <v>9.9970789470750309E-5</v>
      </c>
      <c r="BB1235" s="5">
        <f t="shared" si="1501"/>
        <v>3.5820783502238091E-5</v>
      </c>
      <c r="BC1235" s="5">
        <f t="shared" si="1502"/>
        <v>1.0268027590916497E-5</v>
      </c>
      <c r="BD1235" s="5">
        <f t="shared" si="1503"/>
        <v>9.4691917861979209E-4</v>
      </c>
      <c r="BE1235" s="5">
        <f t="shared" si="1504"/>
        <v>1.0505719421826088E-3</v>
      </c>
      <c r="BF1235" s="5">
        <f t="shared" si="1505"/>
        <v>5.8278543228476457E-4</v>
      </c>
      <c r="BG1235" s="5">
        <f t="shared" si="1506"/>
        <v>2.1552632202590221E-4</v>
      </c>
      <c r="BH1235" s="5">
        <f t="shared" si="1507"/>
        <v>5.9779628461074093E-5</v>
      </c>
      <c r="BI1235" s="5">
        <f t="shared" si="1508"/>
        <v>1.3264659074039521E-5</v>
      </c>
      <c r="BJ1235" s="8">
        <f t="shared" si="1509"/>
        <v>0.29201265890675904</v>
      </c>
      <c r="BK1235" s="8">
        <f t="shared" si="1510"/>
        <v>0.26344553438016582</v>
      </c>
      <c r="BL1235" s="8">
        <f t="shared" si="1511"/>
        <v>0.40536709457959885</v>
      </c>
      <c r="BM1235" s="8">
        <f t="shared" si="1512"/>
        <v>0.46622625892676378</v>
      </c>
      <c r="BN1235" s="8">
        <f t="shared" si="1513"/>
        <v>0.53290424000831349</v>
      </c>
    </row>
    <row r="1236" spans="1:66" x14ac:dyDescent="0.25">
      <c r="A1236" t="s">
        <v>143</v>
      </c>
      <c r="B1236" t="s">
        <v>145</v>
      </c>
      <c r="C1236" t="s">
        <v>161</v>
      </c>
      <c r="D1236" s="7" t="s">
        <v>562</v>
      </c>
      <c r="E1236">
        <f>VLOOKUP(A1236,home!$A$2:$E$405,3,FALSE)</f>
        <v>1.2578947368421101</v>
      </c>
      <c r="F1236">
        <f>VLOOKUP(B1236,home!$B$2:$E$405,3,FALSE)</f>
        <v>0.88</v>
      </c>
      <c r="G1236">
        <f>VLOOKUP(C1236,away!$B$2:$E$405,4,FALSE)</f>
        <v>0.92</v>
      </c>
      <c r="H1236">
        <f>VLOOKUP(A1236,away!$A$2:$E$405,3,FALSE)</f>
        <v>1.0263157894736801</v>
      </c>
      <c r="I1236">
        <f>VLOOKUP(C1236,away!$B$2:$E$405,3,FALSE)</f>
        <v>1</v>
      </c>
      <c r="J1236">
        <f>VLOOKUP(B1236,home!$B$2:$E$405,4,FALSE)</f>
        <v>1.08</v>
      </c>
      <c r="K1236" s="3">
        <f t="shared" si="1458"/>
        <v>1.0183915789473723</v>
      </c>
      <c r="L1236" s="3">
        <f t="shared" si="1459"/>
        <v>1.1084210526315745</v>
      </c>
      <c r="M1236" s="5">
        <f t="shared" si="1460"/>
        <v>0.11921667638484099</v>
      </c>
      <c r="N1236" s="5">
        <f t="shared" si="1461"/>
        <v>0.12140925930041613</v>
      </c>
      <c r="O1236" s="5">
        <f t="shared" si="1462"/>
        <v>0.13214227392972322</v>
      </c>
      <c r="P1236" s="5">
        <f t="shared" si="1463"/>
        <v>0.13457257899298702</v>
      </c>
      <c r="Q1236" s="5">
        <f t="shared" si="1464"/>
        <v>6.1821083638890863E-2</v>
      </c>
      <c r="R1236" s="5">
        <f t="shared" si="1465"/>
        <v>7.3234639183156869E-2</v>
      </c>
      <c r="S1236" s="5">
        <f t="shared" si="1466"/>
        <v>3.7976606054600785E-2</v>
      </c>
      <c r="T1236" s="5">
        <f t="shared" si="1467"/>
        <v>6.852379060184402E-2</v>
      </c>
      <c r="U1236" s="5">
        <f t="shared" si="1468"/>
        <v>7.458153983137622E-2</v>
      </c>
      <c r="V1236" s="5">
        <f t="shared" si="1469"/>
        <v>4.7631384515282376E-3</v>
      </c>
      <c r="W1236" s="5">
        <f t="shared" si="1470"/>
        <v>2.098602365974921E-2</v>
      </c>
      <c r="X1236" s="5">
        <f t="shared" si="1471"/>
        <v>2.3261350435490349E-2</v>
      </c>
      <c r="Y1236" s="5">
        <f t="shared" si="1472"/>
        <v>1.2891685267669076E-2</v>
      </c>
      <c r="Z1236" s="5">
        <f t="shared" si="1473"/>
        <v>2.7058271950829417E-2</v>
      </c>
      <c r="AA1236" s="5">
        <f t="shared" si="1474"/>
        <v>2.7555916295592564E-2</v>
      </c>
      <c r="AB1236" s="5">
        <f t="shared" si="1475"/>
        <v>1.4031356552805069E-2</v>
      </c>
      <c r="AC1236" s="5">
        <f t="shared" si="1476"/>
        <v>3.3604140217643395E-4</v>
      </c>
      <c r="AD1236" s="5">
        <f t="shared" si="1477"/>
        <v>5.3429974426697276E-3</v>
      </c>
      <c r="AE1236" s="5">
        <f t="shared" si="1478"/>
        <v>5.92229084961179E-3</v>
      </c>
      <c r="AF1236" s="5">
        <f t="shared" si="1479"/>
        <v>3.2821959287585223E-3</v>
      </c>
      <c r="AG1236" s="5">
        <f t="shared" si="1480"/>
        <v>1.212685022099196E-3</v>
      </c>
      <c r="AH1236" s="5">
        <f t="shared" si="1481"/>
        <v>7.4979895695324421E-3</v>
      </c>
      <c r="AI1236" s="5">
        <f t="shared" si="1482"/>
        <v>7.6358894366470717E-3</v>
      </c>
      <c r="AJ1236" s="5">
        <f t="shared" si="1483"/>
        <v>3.8881627500272865E-3</v>
      </c>
      <c r="AK1236" s="5">
        <f t="shared" si="1484"/>
        <v>1.3198907340682151E-3</v>
      </c>
      <c r="AL1236" s="5">
        <f t="shared" si="1485"/>
        <v>1.517303099218172E-5</v>
      </c>
      <c r="AM1236" s="5">
        <f t="shared" si="1486"/>
        <v>1.0882527203904392E-3</v>
      </c>
      <c r="AN1236" s="5">
        <f t="shared" si="1487"/>
        <v>1.2062422258643454E-3</v>
      </c>
      <c r="AO1236" s="5">
        <f t="shared" si="1488"/>
        <v>6.6851213886060575E-4</v>
      </c>
      <c r="AP1236" s="5">
        <f t="shared" si="1489"/>
        <v>2.4699764288428589E-4</v>
      </c>
      <c r="AQ1236" s="5">
        <f t="shared" si="1490"/>
        <v>6.8444346830829516E-5</v>
      </c>
      <c r="AR1236" s="5">
        <f t="shared" si="1491"/>
        <v>1.6621858982563426E-3</v>
      </c>
      <c r="AS1236" s="5">
        <f t="shared" si="1492"/>
        <v>1.6927561214293331E-3</v>
      </c>
      <c r="AT1236" s="5">
        <f t="shared" si="1493"/>
        <v>8.6194428963762423E-4</v>
      </c>
      <c r="AU1236" s="5">
        <f t="shared" si="1494"/>
        <v>2.9259893536291042E-4</v>
      </c>
      <c r="AV1236" s="5">
        <f t="shared" si="1495"/>
        <v>7.4495072945638622E-5</v>
      </c>
      <c r="AW1236" s="5">
        <f t="shared" si="1496"/>
        <v>4.7576162573073663E-7</v>
      </c>
      <c r="AX1236" s="5">
        <f t="shared" si="1497"/>
        <v>1.8471123436869874E-4</v>
      </c>
      <c r="AY1236" s="5">
        <f t="shared" si="1498"/>
        <v>2.0473782083183054E-4</v>
      </c>
      <c r="AZ1236" s="5">
        <f t="shared" si="1499"/>
        <v>1.1346785543995618E-4</v>
      </c>
      <c r="BA1236" s="5">
        <f t="shared" si="1500"/>
        <v>4.1923386588867836E-5</v>
      </c>
      <c r="BB1236" s="5">
        <f t="shared" si="1501"/>
        <v>1.1617191073178337E-5</v>
      </c>
      <c r="BC1236" s="5">
        <f t="shared" si="1502"/>
        <v>2.575347831590892E-6</v>
      </c>
      <c r="BD1236" s="5">
        <f t="shared" si="1503"/>
        <v>3.0706697383577579E-4</v>
      </c>
      <c r="BE1236" s="5">
        <f t="shared" si="1504"/>
        <v>3.1271442032720719E-4</v>
      </c>
      <c r="BF1236" s="5">
        <f t="shared" si="1505"/>
        <v>1.5923286613831838E-4</v>
      </c>
      <c r="BG1236" s="5">
        <f t="shared" si="1506"/>
        <v>5.4053803322305878E-5</v>
      </c>
      <c r="BH1236" s="5">
        <f t="shared" si="1507"/>
        <v>1.376198452837845E-5</v>
      </c>
      <c r="BI1236" s="5">
        <f t="shared" si="1508"/>
        <v>2.8030178306609281E-6</v>
      </c>
      <c r="BJ1236" s="8">
        <f t="shared" si="1509"/>
        <v>0.32849084405816353</v>
      </c>
      <c r="BK1236" s="8">
        <f t="shared" si="1510"/>
        <v>0.29708495213795755</v>
      </c>
      <c r="BL1236" s="8">
        <f t="shared" si="1511"/>
        <v>0.34732127166654359</v>
      </c>
      <c r="BM1236" s="8">
        <f t="shared" si="1512"/>
        <v>0.35735456632427282</v>
      </c>
      <c r="BN1236" s="8">
        <f t="shared" si="1513"/>
        <v>0.64239651143001508</v>
      </c>
    </row>
    <row r="1237" spans="1:66" x14ac:dyDescent="0.25">
      <c r="A1237" t="s">
        <v>143</v>
      </c>
      <c r="B1237" t="s">
        <v>505</v>
      </c>
      <c r="C1237" t="s">
        <v>159</v>
      </c>
      <c r="D1237" s="7" t="s">
        <v>562</v>
      </c>
      <c r="E1237">
        <f>VLOOKUP(A1237,home!$A$2:$E$405,3,FALSE)</f>
        <v>1.2578947368421101</v>
      </c>
      <c r="F1237" t="e">
        <f>VLOOKUP(B1237,home!$B$2:$E$405,3,FALSE)</f>
        <v>#N/A</v>
      </c>
      <c r="G1237">
        <f>VLOOKUP(C1237,away!$B$2:$E$405,4,FALSE)</f>
        <v>1.21</v>
      </c>
      <c r="H1237">
        <f>VLOOKUP(A1237,away!$A$2:$E$405,3,FALSE)</f>
        <v>1.0263157894736801</v>
      </c>
      <c r="I1237">
        <f>VLOOKUP(C1237,away!$B$2:$E$405,3,FALSE)</f>
        <v>0.67</v>
      </c>
      <c r="J1237" t="e">
        <f>VLOOKUP(B1237,home!$B$2:$E$405,4,FALSE)</f>
        <v>#N/A</v>
      </c>
      <c r="K1237" s="3" t="e">
        <f t="shared" si="1458"/>
        <v>#N/A</v>
      </c>
      <c r="L1237" s="3" t="e">
        <f t="shared" si="1459"/>
        <v>#N/A</v>
      </c>
      <c r="M1237" s="5" t="e">
        <f t="shared" si="1460"/>
        <v>#N/A</v>
      </c>
      <c r="N1237" s="5" t="e">
        <f t="shared" si="1461"/>
        <v>#N/A</v>
      </c>
      <c r="O1237" s="5" t="e">
        <f t="shared" si="1462"/>
        <v>#N/A</v>
      </c>
      <c r="P1237" s="5" t="e">
        <f t="shared" si="1463"/>
        <v>#N/A</v>
      </c>
      <c r="Q1237" s="5" t="e">
        <f t="shared" si="1464"/>
        <v>#N/A</v>
      </c>
      <c r="R1237" s="5" t="e">
        <f t="shared" si="1465"/>
        <v>#N/A</v>
      </c>
      <c r="S1237" s="5" t="e">
        <f t="shared" si="1466"/>
        <v>#N/A</v>
      </c>
      <c r="T1237" s="5" t="e">
        <f t="shared" si="1467"/>
        <v>#N/A</v>
      </c>
      <c r="U1237" s="5" t="e">
        <f t="shared" si="1468"/>
        <v>#N/A</v>
      </c>
      <c r="V1237" s="5" t="e">
        <f t="shared" si="1469"/>
        <v>#N/A</v>
      </c>
      <c r="W1237" s="5" t="e">
        <f t="shared" si="1470"/>
        <v>#N/A</v>
      </c>
      <c r="X1237" s="5" t="e">
        <f t="shared" si="1471"/>
        <v>#N/A</v>
      </c>
      <c r="Y1237" s="5" t="e">
        <f t="shared" si="1472"/>
        <v>#N/A</v>
      </c>
      <c r="Z1237" s="5" t="e">
        <f t="shared" si="1473"/>
        <v>#N/A</v>
      </c>
      <c r="AA1237" s="5" t="e">
        <f t="shared" si="1474"/>
        <v>#N/A</v>
      </c>
      <c r="AB1237" s="5" t="e">
        <f t="shared" si="1475"/>
        <v>#N/A</v>
      </c>
      <c r="AC1237" s="5" t="e">
        <f t="shared" si="1476"/>
        <v>#N/A</v>
      </c>
      <c r="AD1237" s="5" t="e">
        <f t="shared" si="1477"/>
        <v>#N/A</v>
      </c>
      <c r="AE1237" s="5" t="e">
        <f t="shared" si="1478"/>
        <v>#N/A</v>
      </c>
      <c r="AF1237" s="5" t="e">
        <f t="shared" si="1479"/>
        <v>#N/A</v>
      </c>
      <c r="AG1237" s="5" t="e">
        <f t="shared" si="1480"/>
        <v>#N/A</v>
      </c>
      <c r="AH1237" s="5" t="e">
        <f t="shared" si="1481"/>
        <v>#N/A</v>
      </c>
      <c r="AI1237" s="5" t="e">
        <f t="shared" si="1482"/>
        <v>#N/A</v>
      </c>
      <c r="AJ1237" s="5" t="e">
        <f t="shared" si="1483"/>
        <v>#N/A</v>
      </c>
      <c r="AK1237" s="5" t="e">
        <f t="shared" si="1484"/>
        <v>#N/A</v>
      </c>
      <c r="AL1237" s="5" t="e">
        <f t="shared" si="1485"/>
        <v>#N/A</v>
      </c>
      <c r="AM1237" s="5" t="e">
        <f t="shared" si="1486"/>
        <v>#N/A</v>
      </c>
      <c r="AN1237" s="5" t="e">
        <f t="shared" si="1487"/>
        <v>#N/A</v>
      </c>
      <c r="AO1237" s="5" t="e">
        <f t="shared" si="1488"/>
        <v>#N/A</v>
      </c>
      <c r="AP1237" s="5" t="e">
        <f t="shared" si="1489"/>
        <v>#N/A</v>
      </c>
      <c r="AQ1237" s="5" t="e">
        <f t="shared" si="1490"/>
        <v>#N/A</v>
      </c>
      <c r="AR1237" s="5" t="e">
        <f t="shared" si="1491"/>
        <v>#N/A</v>
      </c>
      <c r="AS1237" s="5" t="e">
        <f t="shared" si="1492"/>
        <v>#N/A</v>
      </c>
      <c r="AT1237" s="5" t="e">
        <f t="shared" si="1493"/>
        <v>#N/A</v>
      </c>
      <c r="AU1237" s="5" t="e">
        <f t="shared" si="1494"/>
        <v>#N/A</v>
      </c>
      <c r="AV1237" s="5" t="e">
        <f t="shared" si="1495"/>
        <v>#N/A</v>
      </c>
      <c r="AW1237" s="5" t="e">
        <f t="shared" si="1496"/>
        <v>#N/A</v>
      </c>
      <c r="AX1237" s="5" t="e">
        <f t="shared" si="1497"/>
        <v>#N/A</v>
      </c>
      <c r="AY1237" s="5" t="e">
        <f t="shared" si="1498"/>
        <v>#N/A</v>
      </c>
      <c r="AZ1237" s="5" t="e">
        <f t="shared" si="1499"/>
        <v>#N/A</v>
      </c>
      <c r="BA1237" s="5" t="e">
        <f t="shared" si="1500"/>
        <v>#N/A</v>
      </c>
      <c r="BB1237" s="5" t="e">
        <f t="shared" si="1501"/>
        <v>#N/A</v>
      </c>
      <c r="BC1237" s="5" t="e">
        <f t="shared" si="1502"/>
        <v>#N/A</v>
      </c>
      <c r="BD1237" s="5" t="e">
        <f t="shared" si="1503"/>
        <v>#N/A</v>
      </c>
      <c r="BE1237" s="5" t="e">
        <f t="shared" si="1504"/>
        <v>#N/A</v>
      </c>
      <c r="BF1237" s="5" t="e">
        <f t="shared" si="1505"/>
        <v>#N/A</v>
      </c>
      <c r="BG1237" s="5" t="e">
        <f t="shared" si="1506"/>
        <v>#N/A</v>
      </c>
      <c r="BH1237" s="5" t="e">
        <f t="shared" si="1507"/>
        <v>#N/A</v>
      </c>
      <c r="BI1237" s="5" t="e">
        <f t="shared" si="1508"/>
        <v>#N/A</v>
      </c>
      <c r="BJ1237" s="8" t="e">
        <f t="shared" si="1509"/>
        <v>#N/A</v>
      </c>
      <c r="BK1237" s="8" t="e">
        <f t="shared" si="1510"/>
        <v>#N/A</v>
      </c>
      <c r="BL1237" s="8" t="e">
        <f t="shared" si="1511"/>
        <v>#N/A</v>
      </c>
      <c r="BM1237" s="8" t="e">
        <f t="shared" si="1512"/>
        <v>#N/A</v>
      </c>
      <c r="BN1237" s="8" t="e">
        <f t="shared" si="1513"/>
        <v>#N/A</v>
      </c>
    </row>
    <row r="1238" spans="1:66" x14ac:dyDescent="0.25">
      <c r="A1238" t="s">
        <v>143</v>
      </c>
      <c r="B1238" t="s">
        <v>140</v>
      </c>
      <c r="C1238" t="s">
        <v>451</v>
      </c>
      <c r="D1238" s="7" t="s">
        <v>562</v>
      </c>
      <c r="E1238">
        <f>VLOOKUP(A1238,home!$A$2:$E$405,3,FALSE)</f>
        <v>1.2578947368421101</v>
      </c>
      <c r="F1238">
        <f>VLOOKUP(B1238,home!$B$2:$E$405,3,FALSE)</f>
        <v>0.92</v>
      </c>
      <c r="G1238">
        <f>VLOOKUP(C1238,away!$B$2:$E$405,4,FALSE)</f>
        <v>1</v>
      </c>
      <c r="H1238">
        <f>VLOOKUP(A1238,away!$A$2:$E$405,3,FALSE)</f>
        <v>1.0263157894736801</v>
      </c>
      <c r="I1238">
        <f>VLOOKUP(C1238,away!$B$2:$E$405,3,FALSE)</f>
        <v>0.79</v>
      </c>
      <c r="J1238">
        <f>VLOOKUP(B1238,home!$B$2:$E$405,4,FALSE)</f>
        <v>1.44</v>
      </c>
      <c r="K1238" s="3">
        <f t="shared" si="1458"/>
        <v>1.1572631578947412</v>
      </c>
      <c r="L1238" s="3">
        <f t="shared" si="1459"/>
        <v>1.1675368421052585</v>
      </c>
      <c r="M1238" s="5">
        <f t="shared" si="1460"/>
        <v>9.7803002695959637E-2</v>
      </c>
      <c r="N1238" s="5">
        <f t="shared" si="1461"/>
        <v>0.11318381175151412</v>
      </c>
      <c r="O1238" s="5">
        <f t="shared" si="1462"/>
        <v>0.1141886089160528</v>
      </c>
      <c r="P1238" s="5">
        <f t="shared" si="1463"/>
        <v>0.13214627014979885</v>
      </c>
      <c r="Q1238" s="5">
        <f t="shared" si="1464"/>
        <v>6.5491727705060607E-2</v>
      </c>
      <c r="R1238" s="5">
        <f t="shared" si="1465"/>
        <v>6.6659703929120337E-2</v>
      </c>
      <c r="S1238" s="5">
        <f t="shared" si="1466"/>
        <v>4.4637271436312034E-2</v>
      </c>
      <c r="T1238" s="5">
        <f t="shared" si="1467"/>
        <v>7.6464004948783929E-2</v>
      </c>
      <c r="U1238" s="5">
        <f t="shared" si="1468"/>
        <v>7.7142819473342283E-2</v>
      </c>
      <c r="V1238" s="5">
        <f t="shared" si="1469"/>
        <v>6.7012813369452806E-3</v>
      </c>
      <c r="W1238" s="5">
        <f t="shared" si="1470"/>
        <v>2.5263721206646984E-2</v>
      </c>
      <c r="X1238" s="5">
        <f t="shared" si="1471"/>
        <v>2.9496325277436269E-2</v>
      </c>
      <c r="Y1238" s="5">
        <f t="shared" si="1472"/>
        <v>1.721902323406373E-2</v>
      </c>
      <c r="Z1238" s="5">
        <f t="shared" si="1473"/>
        <v>2.5942553407025549E-2</v>
      </c>
      <c r="AA1238" s="5">
        <f t="shared" si="1474"/>
        <v>3.0022361279667363E-2</v>
      </c>
      <c r="AB1238" s="5">
        <f t="shared" si="1475"/>
        <v>1.7371886310982333E-2</v>
      </c>
      <c r="AC1238" s="5">
        <f t="shared" si="1476"/>
        <v>5.6590116707273157E-4</v>
      </c>
      <c r="AD1238" s="5">
        <f t="shared" si="1477"/>
        <v>7.3091934459441595E-3</v>
      </c>
      <c r="AE1238" s="5">
        <f t="shared" si="1478"/>
        <v>8.5337526342140965E-3</v>
      </c>
      <c r="AF1238" s="5">
        <f t="shared" si="1479"/>
        <v>4.9817353009288801E-3</v>
      </c>
      <c r="AG1238" s="5">
        <f t="shared" si="1480"/>
        <v>1.9387865004835978E-3</v>
      </c>
      <c r="AH1238" s="5">
        <f t="shared" si="1481"/>
        <v>7.5722217202464099E-3</v>
      </c>
      <c r="AI1238" s="5">
        <f t="shared" si="1482"/>
        <v>8.7630532202515096E-3</v>
      </c>
      <c r="AJ1238" s="5">
        <f t="shared" si="1483"/>
        <v>5.0705793212339739E-3</v>
      </c>
      <c r="AK1238" s="5">
        <f t="shared" si="1484"/>
        <v>1.9559982125490006E-3</v>
      </c>
      <c r="AL1238" s="5">
        <f t="shared" si="1485"/>
        <v>3.0584635007394849E-5</v>
      </c>
      <c r="AM1238" s="5">
        <f t="shared" si="1486"/>
        <v>1.691732057783376E-3</v>
      </c>
      <c r="AN1238" s="5">
        <f t="shared" si="1487"/>
        <v>1.9751595044326335E-3</v>
      </c>
      <c r="AO1238" s="5">
        <f t="shared" si="1488"/>
        <v>1.1530357452297325E-3</v>
      </c>
      <c r="AP1238" s="5">
        <f t="shared" si="1489"/>
        <v>4.4873723760666833E-4</v>
      </c>
      <c r="AQ1238" s="5">
        <f t="shared" si="1490"/>
        <v>1.3097931433258173E-4</v>
      </c>
      <c r="AR1238" s="5">
        <f t="shared" si="1491"/>
        <v>1.7681695669954655E-3</v>
      </c>
      <c r="AS1238" s="5">
        <f t="shared" si="1492"/>
        <v>2.0462374967945497E-3</v>
      </c>
      <c r="AT1238" s="5">
        <f t="shared" si="1493"/>
        <v>1.1840176336715459E-3</v>
      </c>
      <c r="AU1238" s="5">
        <f t="shared" si="1494"/>
        <v>4.5673999524859735E-4</v>
      </c>
      <c r="AV1238" s="5">
        <f t="shared" si="1495"/>
        <v>1.3214209230955526E-4</v>
      </c>
      <c r="AW1238" s="5">
        <f t="shared" si="1496"/>
        <v>1.1478985899976429E-6</v>
      </c>
      <c r="AX1238" s="5">
        <f t="shared" si="1497"/>
        <v>3.2629653058369293E-4</v>
      </c>
      <c r="AY1238" s="5">
        <f t="shared" si="1498"/>
        <v>3.8096322090758677E-4</v>
      </c>
      <c r="AZ1238" s="5">
        <f t="shared" si="1499"/>
        <v>2.2239429794834598E-4</v>
      </c>
      <c r="BA1238" s="5">
        <f t="shared" si="1500"/>
        <v>8.6551178776275934E-5</v>
      </c>
      <c r="BB1238" s="5">
        <f t="shared" si="1501"/>
        <v>2.5262922487235234E-5</v>
      </c>
      <c r="BC1238" s="5">
        <f t="shared" si="1502"/>
        <v>5.8990785486193002E-6</v>
      </c>
      <c r="BD1238" s="5">
        <f t="shared" si="1503"/>
        <v>3.4406718542608511E-4</v>
      </c>
      <c r="BE1238" s="5">
        <f t="shared" si="1504"/>
        <v>3.9817627753414674E-4</v>
      </c>
      <c r="BF1238" s="5">
        <f t="shared" si="1505"/>
        <v>2.3039736816896986E-4</v>
      </c>
      <c r="BG1238" s="5">
        <f t="shared" si="1506"/>
        <v>8.8876795285953135E-5</v>
      </c>
      <c r="BH1238" s="5">
        <f t="shared" si="1507"/>
        <v>2.571346019404665E-5</v>
      </c>
      <c r="BI1238" s="5">
        <f t="shared" si="1508"/>
        <v>5.9514480289126276E-6</v>
      </c>
      <c r="BJ1238" s="8">
        <f t="shared" si="1509"/>
        <v>0.35632909309371313</v>
      </c>
      <c r="BK1238" s="8">
        <f t="shared" si="1510"/>
        <v>0.28226527464200346</v>
      </c>
      <c r="BL1238" s="8">
        <f t="shared" si="1511"/>
        <v>0.33542772170310381</v>
      </c>
      <c r="BM1238" s="8">
        <f t="shared" si="1512"/>
        <v>0.41011170237602207</v>
      </c>
      <c r="BN1238" s="8">
        <f t="shared" si="1513"/>
        <v>0.58947312514750638</v>
      </c>
    </row>
    <row r="1239" spans="1:66" x14ac:dyDescent="0.25">
      <c r="A1239" t="s">
        <v>143</v>
      </c>
      <c r="B1239" t="s">
        <v>153</v>
      </c>
      <c r="C1239" t="s">
        <v>151</v>
      </c>
      <c r="D1239" s="7" t="s">
        <v>562</v>
      </c>
      <c r="E1239">
        <f>VLOOKUP(A1239,home!$A$2:$E$405,3,FALSE)</f>
        <v>1.2578947368421101</v>
      </c>
      <c r="F1239">
        <f>VLOOKUP(B1239,home!$B$2:$E$405,3,FALSE)</f>
        <v>0.88</v>
      </c>
      <c r="G1239">
        <f>VLOOKUP(C1239,away!$B$2:$E$405,4,FALSE)</f>
        <v>0.88</v>
      </c>
      <c r="H1239">
        <f>VLOOKUP(A1239,away!$A$2:$E$405,3,FALSE)</f>
        <v>1.0263157894736801</v>
      </c>
      <c r="I1239">
        <f>VLOOKUP(C1239,away!$B$2:$E$405,3,FALSE)</f>
        <v>0.88</v>
      </c>
      <c r="J1239">
        <f>VLOOKUP(B1239,home!$B$2:$E$405,4,FALSE)</f>
        <v>0.87</v>
      </c>
      <c r="K1239" s="3">
        <f t="shared" si="1458"/>
        <v>0.97411368421053013</v>
      </c>
      <c r="L1239" s="3">
        <f t="shared" si="1459"/>
        <v>0.78574736842104953</v>
      </c>
      <c r="M1239" s="5">
        <f t="shared" si="1460"/>
        <v>0.17206877066498688</v>
      </c>
      <c r="N1239" s="5">
        <f t="shared" si="1461"/>
        <v>0.16761454413004717</v>
      </c>
      <c r="O1239" s="5">
        <f t="shared" si="1462"/>
        <v>0.13520258373745853</v>
      </c>
      <c r="P1239" s="5">
        <f t="shared" si="1463"/>
        <v>0.13170268695927845</v>
      </c>
      <c r="Q1239" s="5">
        <f t="shared" si="1464"/>
        <v>8.1637810554894358E-2</v>
      </c>
      <c r="R1239" s="5">
        <f t="shared" si="1465"/>
        <v>5.3117537187717306E-2</v>
      </c>
      <c r="S1239" s="5">
        <f t="shared" si="1466"/>
        <v>2.5201548318818819E-2</v>
      </c>
      <c r="T1239" s="5">
        <f t="shared" si="1467"/>
        <v>6.4146694807164423E-2</v>
      </c>
      <c r="U1239" s="5">
        <f t="shared" si="1468"/>
        <v>5.1742519846117142E-2</v>
      </c>
      <c r="V1239" s="5">
        <f t="shared" si="1469"/>
        <v>2.1432720161152206E-3</v>
      </c>
      <c r="W1239" s="5">
        <f t="shared" si="1470"/>
        <v>2.6508169470169818E-2</v>
      </c>
      <c r="X1239" s="5">
        <f t="shared" si="1471"/>
        <v>2.0828724402845143E-2</v>
      </c>
      <c r="Y1239" s="5">
        <f t="shared" si="1472"/>
        <v>8.1830576935514321E-3</v>
      </c>
      <c r="Z1239" s="5">
        <f t="shared" si="1473"/>
        <v>1.3912321687418707E-2</v>
      </c>
      <c r="AA1239" s="5">
        <f t="shared" si="1474"/>
        <v>1.3552182934853496E-2</v>
      </c>
      <c r="AB1239" s="5">
        <f t="shared" si="1475"/>
        <v>6.6006834238826056E-3</v>
      </c>
      <c r="AC1239" s="5">
        <f t="shared" si="1476"/>
        <v>1.0252974810453307E-4</v>
      </c>
      <c r="AD1239" s="5">
        <f t="shared" si="1477"/>
        <v>6.4554926560660541E-3</v>
      </c>
      <c r="AE1239" s="5">
        <f t="shared" si="1478"/>
        <v>5.072386366365313E-3</v>
      </c>
      <c r="AF1239" s="5">
        <f t="shared" si="1479"/>
        <v>1.9928071194931767E-3</v>
      </c>
      <c r="AG1239" s="5">
        <f t="shared" si="1480"/>
        <v>5.2194764997083207E-4</v>
      </c>
      <c r="AH1239" s="5">
        <f t="shared" si="1481"/>
        <v>2.7328925386290851E-3</v>
      </c>
      <c r="AI1239" s="5">
        <f t="shared" si="1482"/>
        <v>2.6621480193554465E-3</v>
      </c>
      <c r="AJ1239" s="5">
        <f t="shared" si="1483"/>
        <v>1.2966174075240498E-3</v>
      </c>
      <c r="AK1239" s="5">
        <f t="shared" si="1484"/>
        <v>4.2101758661825287E-4</v>
      </c>
      <c r="AL1239" s="5">
        <f t="shared" si="1485"/>
        <v>3.1390805586484543E-6</v>
      </c>
      <c r="AM1239" s="5">
        <f t="shared" si="1486"/>
        <v>1.2576767469189053E-3</v>
      </c>
      <c r="AN1239" s="5">
        <f t="shared" si="1487"/>
        <v>9.8821619421587611E-4</v>
      </c>
      <c r="AO1239" s="5">
        <f t="shared" si="1488"/>
        <v>3.8824413701809462E-4</v>
      </c>
      <c r="AP1239" s="5">
        <f t="shared" si="1489"/>
        <v>1.0168726965562311E-4</v>
      </c>
      <c r="AQ1239" s="5">
        <f t="shared" si="1490"/>
        <v>1.997512613345687E-5</v>
      </c>
      <c r="AR1239" s="5">
        <f t="shared" si="1491"/>
        <v>4.2947262408106506E-4</v>
      </c>
      <c r="AS1239" s="5">
        <f t="shared" si="1492"/>
        <v>4.1835516011117034E-4</v>
      </c>
      <c r="AT1239" s="5">
        <f t="shared" si="1493"/>
        <v>2.0376274316218914E-4</v>
      </c>
      <c r="AU1239" s="5">
        <f t="shared" si="1494"/>
        <v>6.6162692148854705E-5</v>
      </c>
      <c r="AV1239" s="5">
        <f t="shared" si="1495"/>
        <v>1.6112495951601992E-5</v>
      </c>
      <c r="AW1239" s="5">
        <f t="shared" si="1496"/>
        <v>6.6740973933123533E-8</v>
      </c>
      <c r="AX1239" s="5">
        <f t="shared" si="1497"/>
        <v>2.0418668824784814E-4</v>
      </c>
      <c r="AY1239" s="5">
        <f t="shared" si="1498"/>
        <v>1.6043915295735591E-4</v>
      </c>
      <c r="AZ1239" s="5">
        <f t="shared" si="1499"/>
        <v>6.3032321113972315E-5</v>
      </c>
      <c r="BA1239" s="5">
        <f t="shared" si="1500"/>
        <v>1.6509160146924775E-5</v>
      </c>
      <c r="BB1239" s="5">
        <f t="shared" si="1501"/>
        <v>3.243007285071951E-6</v>
      </c>
      <c r="BC1239" s="5">
        <f t="shared" si="1502"/>
        <v>5.0963688800311564E-7</v>
      </c>
      <c r="BD1239" s="5">
        <f t="shared" si="1503"/>
        <v>5.6242830696763243E-5</v>
      </c>
      <c r="BE1239" s="5">
        <f t="shared" si="1504"/>
        <v>5.4786911020453141E-5</v>
      </c>
      <c r="BF1239" s="5">
        <f t="shared" si="1505"/>
        <v>2.6684339870324047E-5</v>
      </c>
      <c r="BG1239" s="5">
        <f t="shared" si="1506"/>
        <v>8.6645268739357666E-6</v>
      </c>
      <c r="BH1239" s="5">
        <f t="shared" si="1507"/>
        <v>2.1100585487776791E-6</v>
      </c>
      <c r="BI1239" s="5">
        <f t="shared" si="1508"/>
        <v>4.1108738136995004E-7</v>
      </c>
      <c r="BJ1239" s="8">
        <f t="shared" si="1509"/>
        <v>0.3861653542911489</v>
      </c>
      <c r="BK1239" s="8">
        <f t="shared" si="1510"/>
        <v>0.33138238594081992</v>
      </c>
      <c r="BL1239" s="8">
        <f t="shared" si="1511"/>
        <v>0.26861094815200243</v>
      </c>
      <c r="BM1239" s="8">
        <f t="shared" si="1512"/>
        <v>0.25856670442502383</v>
      </c>
      <c r="BN1239" s="8">
        <f t="shared" si="1513"/>
        <v>0.74134393323438263</v>
      </c>
    </row>
    <row r="1240" spans="1:66" x14ac:dyDescent="0.25">
      <c r="A1240" t="s">
        <v>143</v>
      </c>
      <c r="B1240" t="s">
        <v>158</v>
      </c>
      <c r="C1240" t="s">
        <v>160</v>
      </c>
      <c r="D1240" s="7" t="s">
        <v>562</v>
      </c>
      <c r="E1240">
        <f>VLOOKUP(A1240,home!$A$2:$E$405,3,FALSE)</f>
        <v>1.2578947368421101</v>
      </c>
      <c r="F1240">
        <f>VLOOKUP(B1240,home!$B$2:$E$405,3,FALSE)</f>
        <v>0.67</v>
      </c>
      <c r="G1240">
        <f>VLOOKUP(C1240,away!$B$2:$E$405,4,FALSE)</f>
        <v>0.79</v>
      </c>
      <c r="H1240">
        <f>VLOOKUP(A1240,away!$A$2:$E$405,3,FALSE)</f>
        <v>1.0263157894736801</v>
      </c>
      <c r="I1240">
        <f>VLOOKUP(C1240,away!$B$2:$E$405,3,FALSE)</f>
        <v>0.63</v>
      </c>
      <c r="J1240">
        <f>VLOOKUP(B1240,home!$B$2:$E$405,4,FALSE)</f>
        <v>0.82</v>
      </c>
      <c r="K1240" s="3">
        <f t="shared" si="1458"/>
        <v>0.66580368421052893</v>
      </c>
      <c r="L1240" s="3">
        <f t="shared" si="1459"/>
        <v>0.53019473684210316</v>
      </c>
      <c r="M1240" s="5">
        <f t="shared" si="1460"/>
        <v>0.30240187900577375</v>
      </c>
      <c r="N1240" s="5">
        <f t="shared" si="1461"/>
        <v>0.20134028515423075</v>
      </c>
      <c r="O1240" s="5">
        <f t="shared" si="1462"/>
        <v>0.16033188466002371</v>
      </c>
      <c r="P1240" s="5">
        <f t="shared" si="1463"/>
        <v>0.10674955950306136</v>
      </c>
      <c r="Q1240" s="5">
        <f t="shared" si="1464"/>
        <v>6.7026551817842644E-2</v>
      </c>
      <c r="R1240" s="5">
        <f t="shared" si="1465"/>
        <v>4.2503560697359846E-2</v>
      </c>
      <c r="S1240" s="5">
        <f t="shared" si="1466"/>
        <v>9.4207983194112901E-3</v>
      </c>
      <c r="T1240" s="5">
        <f t="shared" si="1467"/>
        <v>3.553712500249466E-2</v>
      </c>
      <c r="U1240" s="5">
        <f t="shared" si="1468"/>
        <v>2.8299027304368021E-2</v>
      </c>
      <c r="V1240" s="5">
        <f t="shared" si="1469"/>
        <v>3.6951051659053096E-4</v>
      </c>
      <c r="W1240" s="5">
        <f t="shared" si="1470"/>
        <v>1.4875508380082517E-2</v>
      </c>
      <c r="X1240" s="5">
        <f t="shared" si="1471"/>
        <v>7.8869162509703494E-3</v>
      </c>
      <c r="Y1240" s="5">
        <f t="shared" si="1472"/>
        <v>2.0908007430894653E-3</v>
      </c>
      <c r="Z1240" s="5">
        <f t="shared" si="1473"/>
        <v>7.5117213929296878E-3</v>
      </c>
      <c r="AA1240" s="5">
        <f t="shared" si="1474"/>
        <v>5.0013317781756319E-3</v>
      </c>
      <c r="AB1240" s="5">
        <f t="shared" si="1475"/>
        <v>1.6649525619342658E-3</v>
      </c>
      <c r="AC1240" s="5">
        <f t="shared" si="1476"/>
        <v>8.1524553120077308E-6</v>
      </c>
      <c r="AD1240" s="5">
        <f t="shared" si="1477"/>
        <v>2.4760420709908837E-3</v>
      </c>
      <c r="AE1240" s="5">
        <f t="shared" si="1478"/>
        <v>1.3127844742389875E-3</v>
      </c>
      <c r="AF1240" s="5">
        <f t="shared" si="1479"/>
        <v>3.4801570942476933E-4</v>
      </c>
      <c r="AG1240" s="5">
        <f t="shared" si="1480"/>
        <v>6.1505365825127815E-5</v>
      </c>
      <c r="AH1240" s="5">
        <f t="shared" si="1481"/>
        <v>9.9566878678888806E-4</v>
      </c>
      <c r="AI1240" s="5">
        <f t="shared" si="1482"/>
        <v>6.6291994649746925E-4</v>
      </c>
      <c r="AJ1240" s="5">
        <f t="shared" si="1483"/>
        <v>2.2068727135733085E-4</v>
      </c>
      <c r="AK1240" s="5">
        <f t="shared" si="1484"/>
        <v>4.897813277602654E-5</v>
      </c>
      <c r="AL1240" s="5">
        <f t="shared" si="1485"/>
        <v>1.1511449813558901E-7</v>
      </c>
      <c r="AM1240" s="5">
        <f t="shared" si="1486"/>
        <v>3.2971158662519986E-4</v>
      </c>
      <c r="AN1240" s="5">
        <f t="shared" si="1487"/>
        <v>1.7481134790454011E-4</v>
      </c>
      <c r="AO1240" s="5">
        <f t="shared" si="1488"/>
        <v>4.6342028299630486E-5</v>
      </c>
      <c r="AP1240" s="5">
        <f t="shared" si="1489"/>
        <v>8.190099833017295E-6</v>
      </c>
      <c r="AQ1240" s="5">
        <f t="shared" si="1490"/>
        <v>1.0855869564192893E-6</v>
      </c>
      <c r="AR1240" s="5">
        <f t="shared" si="1491"/>
        <v>1.0557967007868617E-4</v>
      </c>
      <c r="AS1240" s="5">
        <f t="shared" si="1492"/>
        <v>7.0295333316121384E-5</v>
      </c>
      <c r="AT1240" s="5">
        <f t="shared" si="1493"/>
        <v>2.3401445952340375E-5</v>
      </c>
      <c r="AU1240" s="5">
        <f t="shared" si="1494"/>
        <v>5.193589643640597E-6</v>
      </c>
      <c r="AV1240" s="5">
        <f t="shared" si="1495"/>
        <v>8.6447777975338923E-7</v>
      </c>
      <c r="AW1240" s="5">
        <f t="shared" si="1496"/>
        <v>1.1287795426396315E-9</v>
      </c>
      <c r="AX1240" s="5">
        <f t="shared" si="1497"/>
        <v>3.6587198183659473E-5</v>
      </c>
      <c r="AY1240" s="5">
        <f t="shared" si="1498"/>
        <v>1.9398339912775206E-5</v>
      </c>
      <c r="AZ1240" s="5">
        <f t="shared" si="1499"/>
        <v>5.1424488626137581E-6</v>
      </c>
      <c r="BA1240" s="5">
        <f t="shared" si="1500"/>
        <v>9.0883310714582478E-7</v>
      </c>
      <c r="BB1240" s="5">
        <f t="shared" si="1501"/>
        <v>1.2046463251914287E-7</v>
      </c>
      <c r="BC1240" s="5">
        <f t="shared" si="1502"/>
        <v>1.2773942827453528E-8</v>
      </c>
      <c r="BD1240" s="5">
        <f t="shared" si="1503"/>
        <v>9.3296308988741724E-6</v>
      </c>
      <c r="BE1240" s="5">
        <f t="shared" si="1504"/>
        <v>6.2117026247948129E-6</v>
      </c>
      <c r="BF1240" s="5">
        <f t="shared" si="1505"/>
        <v>2.0678872464042992E-6</v>
      </c>
      <c r="BG1240" s="5">
        <f t="shared" si="1506"/>
        <v>4.5893564906264941E-7</v>
      </c>
      <c r="BH1240" s="5">
        <f t="shared" si="1507"/>
        <v>7.6390261490365576E-8</v>
      </c>
      <c r="BI1240" s="5">
        <f t="shared" si="1508"/>
        <v>1.0172183507618223E-8</v>
      </c>
      <c r="BJ1240" s="8">
        <f t="shared" si="1509"/>
        <v>0.33357784567745058</v>
      </c>
      <c r="BK1240" s="8">
        <f t="shared" si="1510"/>
        <v>0.41896941325455983</v>
      </c>
      <c r="BL1240" s="8">
        <f t="shared" si="1511"/>
        <v>0.23995250037491586</v>
      </c>
      <c r="BM1240" s="8">
        <f t="shared" si="1512"/>
        <v>0.11963836265043065</v>
      </c>
      <c r="BN1240" s="8">
        <f t="shared" si="1513"/>
        <v>0.880353720838292</v>
      </c>
    </row>
    <row r="1241" spans="1:66" x14ac:dyDescent="0.25">
      <c r="A1241" t="s">
        <v>477</v>
      </c>
      <c r="B1241" t="s">
        <v>491</v>
      </c>
      <c r="C1241" t="s">
        <v>478</v>
      </c>
      <c r="D1241" s="7" t="s">
        <v>562</v>
      </c>
      <c r="E1241">
        <f>VLOOKUP(A1241,home!$A$2:$E$405,3,FALSE)</f>
        <v>1.30833333333333</v>
      </c>
      <c r="F1241">
        <f>VLOOKUP(B1241,home!$B$2:$E$405,3,FALSE)</f>
        <v>1.08</v>
      </c>
      <c r="G1241">
        <f>VLOOKUP(C1241,away!$B$2:$E$405,4,FALSE)</f>
        <v>1.34</v>
      </c>
      <c r="H1241">
        <f>VLOOKUP(A1241,away!$A$2:$E$405,3,FALSE)</f>
        <v>1.06666666666667</v>
      </c>
      <c r="I1241">
        <f>VLOOKUP(C1241,away!$B$2:$E$405,3,FALSE)</f>
        <v>0.86</v>
      </c>
      <c r="J1241">
        <f>VLOOKUP(B1241,home!$B$2:$E$405,4,FALSE)</f>
        <v>1.38</v>
      </c>
      <c r="K1241" s="3">
        <f t="shared" si="1458"/>
        <v>1.8934199999999954</v>
      </c>
      <c r="L1241" s="3">
        <f t="shared" si="1459"/>
        <v>1.2659200000000039</v>
      </c>
      <c r="M1241" s="5">
        <f t="shared" si="1460"/>
        <v>4.2453751311984166E-2</v>
      </c>
      <c r="N1241" s="5">
        <f t="shared" si="1461"/>
        <v>8.0382781809136869E-2</v>
      </c>
      <c r="O1241" s="5">
        <f t="shared" si="1462"/>
        <v>5.3743052860867155E-2</v>
      </c>
      <c r="P1241" s="5">
        <f t="shared" si="1463"/>
        <v>0.10175817114782286</v>
      </c>
      <c r="Q1241" s="5">
        <f t="shared" si="1464"/>
        <v>7.6099183366527795E-2</v>
      </c>
      <c r="R1241" s="5">
        <f t="shared" si="1465"/>
        <v>3.4017202738814589E-2</v>
      </c>
      <c r="S1241" s="5">
        <f t="shared" si="1466"/>
        <v>6.0976504286127733E-2</v>
      </c>
      <c r="T1241" s="5">
        <f t="shared" si="1467"/>
        <v>9.6335478207355163E-2</v>
      </c>
      <c r="U1241" s="5">
        <f t="shared" si="1468"/>
        <v>6.4408852009726181E-2</v>
      </c>
      <c r="V1241" s="5">
        <f t="shared" si="1469"/>
        <v>1.623952174723416E-2</v>
      </c>
      <c r="W1241" s="5">
        <f t="shared" si="1470"/>
        <v>4.8029238589950229E-2</v>
      </c>
      <c r="X1241" s="5">
        <f t="shared" si="1471"/>
        <v>6.0801173715789983E-2</v>
      </c>
      <c r="Y1241" s="5">
        <f t="shared" si="1472"/>
        <v>3.8484710915146554E-2</v>
      </c>
      <c r="Z1241" s="5">
        <f t="shared" si="1473"/>
        <v>1.4354352430373436E-2</v>
      </c>
      <c r="AA1241" s="5">
        <f t="shared" si="1474"/>
        <v>2.7178817978717604E-2</v>
      </c>
      <c r="AB1241" s="5">
        <f t="shared" si="1475"/>
        <v>2.5730458768631687E-2</v>
      </c>
      <c r="AC1241" s="5">
        <f t="shared" si="1476"/>
        <v>2.4328003742971993E-3</v>
      </c>
      <c r="AD1241" s="5">
        <f t="shared" si="1477"/>
        <v>2.2734880232745835E-2</v>
      </c>
      <c r="AE1241" s="5">
        <f t="shared" si="1478"/>
        <v>2.8780539584237694E-2</v>
      </c>
      <c r="AF1241" s="5">
        <f t="shared" si="1479"/>
        <v>1.8216930335239152E-2</v>
      </c>
      <c r="AG1241" s="5">
        <f t="shared" si="1480"/>
        <v>7.6870588166620072E-3</v>
      </c>
      <c r="AH1241" s="5">
        <f t="shared" si="1481"/>
        <v>4.5428654571645979E-3</v>
      </c>
      <c r="AI1241" s="5">
        <f t="shared" si="1482"/>
        <v>8.6015523139045726E-3</v>
      </c>
      <c r="AJ1241" s="5">
        <f t="shared" si="1483"/>
        <v>8.1431755910965804E-3</v>
      </c>
      <c r="AK1241" s="5">
        <f t="shared" si="1484"/>
        <v>5.1394838425646823E-3</v>
      </c>
      <c r="AL1241" s="5">
        <f t="shared" si="1485"/>
        <v>2.3324894428006863E-4</v>
      </c>
      <c r="AM1241" s="5">
        <f t="shared" si="1486"/>
        <v>8.6093353860571108E-3</v>
      </c>
      <c r="AN1241" s="5">
        <f t="shared" si="1487"/>
        <v>1.0898729851917451E-2</v>
      </c>
      <c r="AO1241" s="5">
        <f t="shared" si="1488"/>
        <v>6.8984600470696931E-3</v>
      </c>
      <c r="AP1241" s="5">
        <f t="shared" si="1489"/>
        <v>2.910966180928831E-3</v>
      </c>
      <c r="AQ1241" s="5">
        <f t="shared" si="1490"/>
        <v>9.2126257694035915E-4</v>
      </c>
      <c r="AR1241" s="5">
        <f t="shared" si="1491"/>
        <v>1.1501808479067652E-3</v>
      </c>
      <c r="AS1241" s="5">
        <f t="shared" si="1492"/>
        <v>2.1777754210436221E-3</v>
      </c>
      <c r="AT1241" s="5">
        <f t="shared" si="1493"/>
        <v>2.061721768856203E-3</v>
      </c>
      <c r="AU1241" s="5">
        <f t="shared" si="1494"/>
        <v>1.3012350771959007E-3</v>
      </c>
      <c r="AV1241" s="5">
        <f t="shared" si="1495"/>
        <v>6.1594612996606398E-4</v>
      </c>
      <c r="AW1241" s="5">
        <f t="shared" si="1496"/>
        <v>1.5529962513845366E-5</v>
      </c>
      <c r="AX1241" s="5">
        <f t="shared" si="1497"/>
        <v>2.7168479677780349E-3</v>
      </c>
      <c r="AY1241" s="5">
        <f t="shared" si="1498"/>
        <v>3.4393121793695803E-3</v>
      </c>
      <c r="AZ1241" s="5">
        <f t="shared" si="1499"/>
        <v>2.176947037053777E-3</v>
      </c>
      <c r="BA1241" s="5">
        <f t="shared" si="1500"/>
        <v>9.1861359771570872E-4</v>
      </c>
      <c r="BB1241" s="5">
        <f t="shared" si="1501"/>
        <v>2.9072283140506831E-4</v>
      </c>
      <c r="BC1241" s="5">
        <f t="shared" si="1502"/>
        <v>7.3606369346461049E-5</v>
      </c>
      <c r="BD1241" s="5">
        <f t="shared" si="1503"/>
        <v>2.4267282316368927E-4</v>
      </c>
      <c r="BE1241" s="5">
        <f t="shared" si="1504"/>
        <v>4.5948157683459146E-4</v>
      </c>
      <c r="BF1241" s="5">
        <f t="shared" si="1505"/>
        <v>4.3499580360507515E-4</v>
      </c>
      <c r="BG1241" s="5">
        <f t="shared" si="1506"/>
        <v>2.7454325148730643E-4</v>
      </c>
      <c r="BH1241" s="5">
        <f t="shared" si="1507"/>
        <v>1.2995642080777361E-4</v>
      </c>
      <c r="BI1241" s="5">
        <f t="shared" si="1508"/>
        <v>4.9212417257170861E-5</v>
      </c>
      <c r="BJ1241" s="8">
        <f t="shared" si="1509"/>
        <v>0.51740677959837333</v>
      </c>
      <c r="BK1241" s="8">
        <f t="shared" si="1510"/>
        <v>0.22753330999111573</v>
      </c>
      <c r="BL1241" s="8">
        <f t="shared" si="1511"/>
        <v>0.24040318309961181</v>
      </c>
      <c r="BM1241" s="8">
        <f t="shared" si="1512"/>
        <v>0.60781969966746541</v>
      </c>
      <c r="BN1241" s="8">
        <f t="shared" si="1513"/>
        <v>0.38845414323515348</v>
      </c>
    </row>
    <row r="1242" spans="1:66" x14ac:dyDescent="0.25">
      <c r="A1242" t="s">
        <v>477</v>
      </c>
      <c r="B1242" t="s">
        <v>485</v>
      </c>
      <c r="C1242" t="s">
        <v>545</v>
      </c>
      <c r="D1242" s="7" t="s">
        <v>562</v>
      </c>
      <c r="E1242">
        <f>VLOOKUP(A1242,home!$A$2:$E$405,3,FALSE)</f>
        <v>1.30833333333333</v>
      </c>
      <c r="F1242">
        <f>VLOOKUP(B1242,home!$B$2:$E$405,3,FALSE)</f>
        <v>0.93</v>
      </c>
      <c r="G1242" t="e">
        <f>VLOOKUP(C1242,away!$B$2:$E$405,4,FALSE)</f>
        <v>#N/A</v>
      </c>
      <c r="H1242">
        <f>VLOOKUP(A1242,away!$A$2:$E$405,3,FALSE)</f>
        <v>1.06666666666667</v>
      </c>
      <c r="I1242" t="e">
        <f>VLOOKUP(C1242,away!$B$2:$E$405,3,FALSE)</f>
        <v>#N/A</v>
      </c>
      <c r="J1242">
        <f>VLOOKUP(B1242,home!$B$2:$E$405,4,FALSE)</f>
        <v>1.04</v>
      </c>
      <c r="K1242" s="3" t="e">
        <f t="shared" si="1458"/>
        <v>#N/A</v>
      </c>
      <c r="L1242" s="3" t="e">
        <f t="shared" si="1459"/>
        <v>#N/A</v>
      </c>
      <c r="M1242" s="5" t="e">
        <f t="shared" si="1460"/>
        <v>#N/A</v>
      </c>
      <c r="N1242" s="5" t="e">
        <f t="shared" si="1461"/>
        <v>#N/A</v>
      </c>
      <c r="O1242" s="5" t="e">
        <f t="shared" si="1462"/>
        <v>#N/A</v>
      </c>
      <c r="P1242" s="5" t="e">
        <f t="shared" si="1463"/>
        <v>#N/A</v>
      </c>
      <c r="Q1242" s="5" t="e">
        <f t="shared" si="1464"/>
        <v>#N/A</v>
      </c>
      <c r="R1242" s="5" t="e">
        <f t="shared" si="1465"/>
        <v>#N/A</v>
      </c>
      <c r="S1242" s="5" t="e">
        <f t="shared" si="1466"/>
        <v>#N/A</v>
      </c>
      <c r="T1242" s="5" t="e">
        <f t="shared" si="1467"/>
        <v>#N/A</v>
      </c>
      <c r="U1242" s="5" t="e">
        <f t="shared" si="1468"/>
        <v>#N/A</v>
      </c>
      <c r="V1242" s="5" t="e">
        <f t="shared" si="1469"/>
        <v>#N/A</v>
      </c>
      <c r="W1242" s="5" t="e">
        <f t="shared" si="1470"/>
        <v>#N/A</v>
      </c>
      <c r="X1242" s="5" t="e">
        <f t="shared" si="1471"/>
        <v>#N/A</v>
      </c>
      <c r="Y1242" s="5" t="e">
        <f t="shared" si="1472"/>
        <v>#N/A</v>
      </c>
      <c r="Z1242" s="5" t="e">
        <f t="shared" si="1473"/>
        <v>#N/A</v>
      </c>
      <c r="AA1242" s="5" t="e">
        <f t="shared" si="1474"/>
        <v>#N/A</v>
      </c>
      <c r="AB1242" s="5" t="e">
        <f t="shared" si="1475"/>
        <v>#N/A</v>
      </c>
      <c r="AC1242" s="5" t="e">
        <f t="shared" si="1476"/>
        <v>#N/A</v>
      </c>
      <c r="AD1242" s="5" t="e">
        <f t="shared" si="1477"/>
        <v>#N/A</v>
      </c>
      <c r="AE1242" s="5" t="e">
        <f t="shared" si="1478"/>
        <v>#N/A</v>
      </c>
      <c r="AF1242" s="5" t="e">
        <f t="shared" si="1479"/>
        <v>#N/A</v>
      </c>
      <c r="AG1242" s="5" t="e">
        <f t="shared" si="1480"/>
        <v>#N/A</v>
      </c>
      <c r="AH1242" s="5" t="e">
        <f t="shared" si="1481"/>
        <v>#N/A</v>
      </c>
      <c r="AI1242" s="5" t="e">
        <f t="shared" si="1482"/>
        <v>#N/A</v>
      </c>
      <c r="AJ1242" s="5" t="e">
        <f t="shared" si="1483"/>
        <v>#N/A</v>
      </c>
      <c r="AK1242" s="5" t="e">
        <f t="shared" si="1484"/>
        <v>#N/A</v>
      </c>
      <c r="AL1242" s="5" t="e">
        <f t="shared" si="1485"/>
        <v>#N/A</v>
      </c>
      <c r="AM1242" s="5" t="e">
        <f t="shared" si="1486"/>
        <v>#N/A</v>
      </c>
      <c r="AN1242" s="5" t="e">
        <f t="shared" si="1487"/>
        <v>#N/A</v>
      </c>
      <c r="AO1242" s="5" t="e">
        <f t="shared" si="1488"/>
        <v>#N/A</v>
      </c>
      <c r="AP1242" s="5" t="e">
        <f t="shared" si="1489"/>
        <v>#N/A</v>
      </c>
      <c r="AQ1242" s="5" t="e">
        <f t="shared" si="1490"/>
        <v>#N/A</v>
      </c>
      <c r="AR1242" s="5" t="e">
        <f t="shared" si="1491"/>
        <v>#N/A</v>
      </c>
      <c r="AS1242" s="5" t="e">
        <f t="shared" si="1492"/>
        <v>#N/A</v>
      </c>
      <c r="AT1242" s="5" t="e">
        <f t="shared" si="1493"/>
        <v>#N/A</v>
      </c>
      <c r="AU1242" s="5" t="e">
        <f t="shared" si="1494"/>
        <v>#N/A</v>
      </c>
      <c r="AV1242" s="5" t="e">
        <f t="shared" si="1495"/>
        <v>#N/A</v>
      </c>
      <c r="AW1242" s="5" t="e">
        <f t="shared" si="1496"/>
        <v>#N/A</v>
      </c>
      <c r="AX1242" s="5" t="e">
        <f t="shared" si="1497"/>
        <v>#N/A</v>
      </c>
      <c r="AY1242" s="5" t="e">
        <f t="shared" si="1498"/>
        <v>#N/A</v>
      </c>
      <c r="AZ1242" s="5" t="e">
        <f t="shared" si="1499"/>
        <v>#N/A</v>
      </c>
      <c r="BA1242" s="5" t="e">
        <f t="shared" si="1500"/>
        <v>#N/A</v>
      </c>
      <c r="BB1242" s="5" t="e">
        <f t="shared" si="1501"/>
        <v>#N/A</v>
      </c>
      <c r="BC1242" s="5" t="e">
        <f t="shared" si="1502"/>
        <v>#N/A</v>
      </c>
      <c r="BD1242" s="5" t="e">
        <f t="shared" si="1503"/>
        <v>#N/A</v>
      </c>
      <c r="BE1242" s="5" t="e">
        <f t="shared" si="1504"/>
        <v>#N/A</v>
      </c>
      <c r="BF1242" s="5" t="e">
        <f t="shared" si="1505"/>
        <v>#N/A</v>
      </c>
      <c r="BG1242" s="5" t="e">
        <f t="shared" si="1506"/>
        <v>#N/A</v>
      </c>
      <c r="BH1242" s="5" t="e">
        <f t="shared" si="1507"/>
        <v>#N/A</v>
      </c>
      <c r="BI1242" s="5" t="e">
        <f t="shared" si="1508"/>
        <v>#N/A</v>
      </c>
      <c r="BJ1242" s="8" t="e">
        <f t="shared" si="1509"/>
        <v>#N/A</v>
      </c>
      <c r="BK1242" s="8" t="e">
        <f t="shared" si="1510"/>
        <v>#N/A</v>
      </c>
      <c r="BL1242" s="8" t="e">
        <f t="shared" si="1511"/>
        <v>#N/A</v>
      </c>
      <c r="BM1242" s="8" t="e">
        <f t="shared" si="1512"/>
        <v>#N/A</v>
      </c>
      <c r="BN1242" s="8" t="e">
        <f t="shared" si="1513"/>
        <v>#N/A</v>
      </c>
    </row>
    <row r="1243" spans="1:66" x14ac:dyDescent="0.25">
      <c r="A1243" t="s">
        <v>477</v>
      </c>
      <c r="B1243" t="s">
        <v>487</v>
      </c>
      <c r="C1243" t="s">
        <v>489</v>
      </c>
      <c r="D1243" s="7" t="s">
        <v>562</v>
      </c>
      <c r="E1243">
        <f>VLOOKUP(A1243,home!$A$2:$E$405,3,FALSE)</f>
        <v>1.30833333333333</v>
      </c>
      <c r="F1243">
        <f>VLOOKUP(B1243,home!$B$2:$E$405,3,FALSE)</f>
        <v>1.1499999999999999</v>
      </c>
      <c r="G1243">
        <f>VLOOKUP(C1243,away!$B$2:$E$405,4,FALSE)</f>
        <v>1.35</v>
      </c>
      <c r="H1243">
        <f>VLOOKUP(A1243,away!$A$2:$E$405,3,FALSE)</f>
        <v>1.06666666666667</v>
      </c>
      <c r="I1243">
        <f>VLOOKUP(C1243,away!$B$2:$E$405,3,FALSE)</f>
        <v>0.57999999999999996</v>
      </c>
      <c r="J1243">
        <f>VLOOKUP(B1243,home!$B$2:$E$405,4,FALSE)</f>
        <v>1.05</v>
      </c>
      <c r="K1243" s="3">
        <f t="shared" si="1458"/>
        <v>2.0311874999999948</v>
      </c>
      <c r="L1243" s="3">
        <f t="shared" si="1459"/>
        <v>0.64960000000000206</v>
      </c>
      <c r="M1243" s="5">
        <f t="shared" si="1460"/>
        <v>6.8509181924736276E-2</v>
      </c>
      <c r="N1243" s="5">
        <f t="shared" si="1461"/>
        <v>0.13915499396074993</v>
      </c>
      <c r="O1243" s="5">
        <f t="shared" si="1462"/>
        <v>4.4503564578308827E-2</v>
      </c>
      <c r="P1243" s="5">
        <f t="shared" si="1463"/>
        <v>9.0395084076903429E-2</v>
      </c>
      <c r="Q1243" s="5">
        <f t="shared" si="1464"/>
        <v>0.14132494214782501</v>
      </c>
      <c r="R1243" s="5">
        <f t="shared" si="1465"/>
        <v>1.445475777503475E-2</v>
      </c>
      <c r="S1243" s="5">
        <f t="shared" si="1466"/>
        <v>2.9818160849765157E-2</v>
      </c>
      <c r="T1243" s="5">
        <f t="shared" si="1467"/>
        <v>9.1804682419227415E-2</v>
      </c>
      <c r="U1243" s="5">
        <f t="shared" si="1468"/>
        <v>2.9360323308178324E-2</v>
      </c>
      <c r="V1243" s="5">
        <f t="shared" si="1469"/>
        <v>4.3715391804371841E-3</v>
      </c>
      <c r="W1243" s="5">
        <f t="shared" si="1470"/>
        <v>9.5685818642961537E-2</v>
      </c>
      <c r="X1243" s="5">
        <f t="shared" si="1471"/>
        <v>6.2157507790468004E-2</v>
      </c>
      <c r="Y1243" s="5">
        <f t="shared" si="1472"/>
        <v>2.0188758530344068E-2</v>
      </c>
      <c r="Z1243" s="5">
        <f t="shared" si="1473"/>
        <v>3.1299368835542023E-3</v>
      </c>
      <c r="AA1243" s="5">
        <f t="shared" si="1474"/>
        <v>6.3574886736642352E-3</v>
      </c>
      <c r="AB1243" s="5">
        <f t="shared" si="1475"/>
        <v>6.4566257626691706E-3</v>
      </c>
      <c r="AC1243" s="5">
        <f t="shared" si="1476"/>
        <v>3.6050427900600893E-4</v>
      </c>
      <c r="AD1243" s="5">
        <f t="shared" si="1477"/>
        <v>4.8588959688712505E-2</v>
      </c>
      <c r="AE1243" s="5">
        <f t="shared" si="1478"/>
        <v>3.1563388213787742E-2</v>
      </c>
      <c r="AF1243" s="5">
        <f t="shared" si="1479"/>
        <v>1.0251788491838288E-2</v>
      </c>
      <c r="AG1243" s="5">
        <f t="shared" si="1480"/>
        <v>2.2198539347660588E-3</v>
      </c>
      <c r="AH1243" s="5">
        <f t="shared" si="1481"/>
        <v>5.0830174988920386E-4</v>
      </c>
      <c r="AI1243" s="5">
        <f t="shared" si="1482"/>
        <v>1.0324561606030746E-3</v>
      </c>
      <c r="AJ1243" s="5">
        <f t="shared" si="1483"/>
        <v>1.0485560238574763E-3</v>
      </c>
      <c r="AK1243" s="5">
        <f t="shared" si="1484"/>
        <v>7.0993796290300083E-4</v>
      </c>
      <c r="AL1243" s="5">
        <f t="shared" si="1485"/>
        <v>1.902683038698804E-5</v>
      </c>
      <c r="AM1243" s="5">
        <f t="shared" si="1486"/>
        <v>1.9738657511543276E-2</v>
      </c>
      <c r="AN1243" s="5">
        <f t="shared" si="1487"/>
        <v>1.2822231919498552E-2</v>
      </c>
      <c r="AO1243" s="5">
        <f t="shared" si="1488"/>
        <v>4.1646609274531426E-3</v>
      </c>
      <c r="AP1243" s="5">
        <f t="shared" si="1489"/>
        <v>9.0178791282452357E-4</v>
      </c>
      <c r="AQ1243" s="5">
        <f t="shared" si="1490"/>
        <v>1.4645035704270306E-4</v>
      </c>
      <c r="AR1243" s="5">
        <f t="shared" si="1491"/>
        <v>6.6038563345605577E-5</v>
      </c>
      <c r="AS1243" s="5">
        <f t="shared" si="1492"/>
        <v>1.341367043855519E-4</v>
      </c>
      <c r="AT1243" s="5">
        <f t="shared" si="1493"/>
        <v>1.3622839861956377E-4</v>
      </c>
      <c r="AU1243" s="5">
        <f t="shared" si="1494"/>
        <v>9.2235140140358154E-5</v>
      </c>
      <c r="AV1243" s="5">
        <f t="shared" si="1495"/>
        <v>4.6836715928460833E-5</v>
      </c>
      <c r="AW1243" s="5">
        <f t="shared" si="1496"/>
        <v>6.9736472795325124E-7</v>
      </c>
      <c r="AX1243" s="5">
        <f t="shared" si="1497"/>
        <v>6.6821524007046234E-3</v>
      </c>
      <c r="AY1243" s="5">
        <f t="shared" si="1498"/>
        <v>4.3407261994977374E-3</v>
      </c>
      <c r="AZ1243" s="5">
        <f t="shared" si="1499"/>
        <v>1.4098678695968693E-3</v>
      </c>
      <c r="BA1243" s="5">
        <f t="shared" si="1500"/>
        <v>3.052833893633765E-4</v>
      </c>
      <c r="BB1243" s="5">
        <f t="shared" si="1501"/>
        <v>4.9578022432612481E-5</v>
      </c>
      <c r="BC1243" s="5">
        <f t="shared" si="1502"/>
        <v>6.4411766744450346E-6</v>
      </c>
      <c r="BD1243" s="5">
        <f t="shared" si="1503"/>
        <v>7.149775124884253E-6</v>
      </c>
      <c r="BE1243" s="5">
        <f t="shared" si="1504"/>
        <v>1.4522533861475796E-5</v>
      </c>
      <c r="BF1243" s="5">
        <f t="shared" si="1505"/>
        <v>1.4748994623878149E-5</v>
      </c>
      <c r="BG1243" s="5">
        <f t="shared" si="1506"/>
        <v>9.9859911725294739E-6</v>
      </c>
      <c r="BH1243" s="5">
        <f t="shared" si="1507"/>
        <v>5.0708551111880417E-6</v>
      </c>
      <c r="BI1243" s="5">
        <f t="shared" si="1508"/>
        <v>2.0599715032312449E-6</v>
      </c>
      <c r="BJ1243" s="8">
        <f t="shared" si="1509"/>
        <v>0.69350853150731251</v>
      </c>
      <c r="BK1243" s="8">
        <f t="shared" si="1510"/>
        <v>0.19781422334073276</v>
      </c>
      <c r="BL1243" s="8">
        <f t="shared" si="1511"/>
        <v>0.10496102563892479</v>
      </c>
      <c r="BM1243" s="8">
        <f t="shared" si="1512"/>
        <v>0.49673116407219614</v>
      </c>
      <c r="BN1243" s="8">
        <f t="shared" si="1513"/>
        <v>0.49834252446355826</v>
      </c>
    </row>
    <row r="1244" spans="1:66" x14ac:dyDescent="0.25">
      <c r="A1244" t="s">
        <v>22</v>
      </c>
      <c r="B1244" t="s">
        <v>255</v>
      </c>
      <c r="C1244" t="s">
        <v>165</v>
      </c>
      <c r="D1244" s="7" t="s">
        <v>562</v>
      </c>
      <c r="E1244">
        <f>VLOOKUP(A1244,home!$A$2:$E$405,3,FALSE)</f>
        <v>1.5026315789473701</v>
      </c>
      <c r="F1244">
        <f>VLOOKUP(B1244,home!$B$2:$E$405,3,FALSE)</f>
        <v>1.3</v>
      </c>
      <c r="G1244">
        <f>VLOOKUP(C1244,away!$B$2:$E$405,4,FALSE)</f>
        <v>1.44</v>
      </c>
      <c r="H1244">
        <f>VLOOKUP(A1244,away!$A$2:$E$405,3,FALSE)</f>
        <v>1.3631578947368399</v>
      </c>
      <c r="I1244">
        <f>VLOOKUP(C1244,away!$B$2:$E$405,3,FALSE)</f>
        <v>0.7</v>
      </c>
      <c r="J1244">
        <f>VLOOKUP(B1244,home!$B$2:$E$405,4,FALSE)</f>
        <v>0.62</v>
      </c>
      <c r="K1244" s="3">
        <f t="shared" si="1458"/>
        <v>2.8129263157894768</v>
      </c>
      <c r="L1244" s="3">
        <f t="shared" si="1459"/>
        <v>0.59161052631578848</v>
      </c>
      <c r="M1244" s="5">
        <f t="shared" si="1460"/>
        <v>3.3222203645105086E-2</v>
      </c>
      <c r="N1244" s="5">
        <f t="shared" si="1461"/>
        <v>9.3451610901833182E-2</v>
      </c>
      <c r="O1244" s="5">
        <f t="shared" si="1462"/>
        <v>1.9654605383850922E-2</v>
      </c>
      <c r="P1244" s="5">
        <f t="shared" si="1463"/>
        <v>5.5286956710691795E-2</v>
      </c>
      <c r="Q1244" s="5">
        <f t="shared" si="1464"/>
        <v>0.13143624777934265</v>
      </c>
      <c r="R1244" s="5">
        <f t="shared" si="1465"/>
        <v>5.813935717834587E-3</v>
      </c>
      <c r="S1244" s="5">
        <f t="shared" si="1466"/>
        <v>2.3001541491515957E-2</v>
      </c>
      <c r="T1244" s="5">
        <f t="shared" si="1467"/>
        <v>7.7759067725709285E-2</v>
      </c>
      <c r="U1244" s="5">
        <f t="shared" si="1468"/>
        <v>1.6354172779005294E-2</v>
      </c>
      <c r="V1244" s="5">
        <f t="shared" si="1469"/>
        <v>4.2531302335073956E-3</v>
      </c>
      <c r="W1244" s="5">
        <f t="shared" si="1470"/>
        <v>0.12324016007571306</v>
      </c>
      <c r="X1244" s="5">
        <f t="shared" si="1471"/>
        <v>7.2910175965634622E-2</v>
      </c>
      <c r="Y1244" s="5">
        <f t="shared" si="1472"/>
        <v>2.1567213788402925E-2</v>
      </c>
      <c r="Z1244" s="5">
        <f t="shared" si="1473"/>
        <v>1.1465285233314274E-3</v>
      </c>
      <c r="AA1244" s="5">
        <f t="shared" si="1474"/>
        <v>3.2251002550822212E-3</v>
      </c>
      <c r="AB1244" s="5">
        <f t="shared" si="1475"/>
        <v>4.5359846892900676E-3</v>
      </c>
      <c r="AC1244" s="5">
        <f t="shared" si="1476"/>
        <v>4.4236722979148211E-4</v>
      </c>
      <c r="AD1244" s="5">
        <f t="shared" si="1477"/>
        <v>8.6666372359770233E-2</v>
      </c>
      <c r="AE1244" s="5">
        <f t="shared" si="1478"/>
        <v>5.1272738165643768E-2</v>
      </c>
      <c r="AF1244" s="5">
        <f t="shared" si="1479"/>
        <v>1.5166745805914062E-2</v>
      </c>
      <c r="AG1244" s="5">
        <f t="shared" si="1480"/>
        <v>2.9909354895781993E-3</v>
      </c>
      <c r="AH1244" s="5">
        <f t="shared" si="1481"/>
        <v>1.6957458578104235E-4</v>
      </c>
      <c r="AI1244" s="5">
        <f t="shared" si="1482"/>
        <v>4.7700081483259408E-4</v>
      </c>
      <c r="AJ1244" s="5">
        <f t="shared" si="1483"/>
        <v>6.7088407234781368E-4</v>
      </c>
      <c r="AK1244" s="5">
        <f t="shared" si="1484"/>
        <v>6.2904915398372552E-4</v>
      </c>
      <c r="AL1244" s="5">
        <f t="shared" si="1485"/>
        <v>2.9446737663729649E-5</v>
      </c>
      <c r="AM1244" s="5">
        <f t="shared" si="1486"/>
        <v>4.875722390096144E-2</v>
      </c>
      <c r="AN1244" s="5">
        <f t="shared" si="1487"/>
        <v>2.8845286893744538E-2</v>
      </c>
      <c r="AO1244" s="5">
        <f t="shared" si="1488"/>
        <v>8.5325876804690608E-3</v>
      </c>
      <c r="AP1244" s="5">
        <f t="shared" si="1489"/>
        <v>1.682656229492638E-3</v>
      </c>
      <c r="AQ1244" s="5">
        <f t="shared" si="1490"/>
        <v>2.4886928438466987E-4</v>
      </c>
      <c r="AR1244" s="5">
        <f t="shared" si="1491"/>
        <v>2.0064421988740863E-5</v>
      </c>
      <c r="AS1244" s="5">
        <f t="shared" si="1492"/>
        <v>5.6439740623234209E-5</v>
      </c>
      <c r="AT1244" s="5">
        <f t="shared" si="1493"/>
        <v>7.9380415827713939E-5</v>
      </c>
      <c r="AU1244" s="5">
        <f t="shared" si="1494"/>
        <v>7.4430420213362686E-5</v>
      </c>
      <c r="AV1244" s="5">
        <f t="shared" si="1495"/>
        <v>5.2341821928359235E-5</v>
      </c>
      <c r="AW1244" s="5">
        <f t="shared" si="1496"/>
        <v>1.3612219237780669E-6</v>
      </c>
      <c r="AX1244" s="5">
        <f t="shared" si="1497"/>
        <v>2.2858413032642369E-2</v>
      </c>
      <c r="AY1244" s="5">
        <f t="shared" si="1498"/>
        <v>1.3523277764985228E-2</v>
      </c>
      <c r="AZ1244" s="5">
        <f t="shared" si="1499"/>
        <v>4.0002567380287551E-3</v>
      </c>
      <c r="BA1244" s="5">
        <f t="shared" si="1500"/>
        <v>7.888646647278238E-4</v>
      </c>
      <c r="BB1244" s="5">
        <f t="shared" si="1501"/>
        <v>1.1667515987288894E-4</v>
      </c>
      <c r="BC1244" s="5">
        <f t="shared" si="1502"/>
        <v>1.3805250548075723E-5</v>
      </c>
      <c r="BD1244" s="5">
        <f t="shared" si="1503"/>
        <v>1.9783872088301759E-6</v>
      </c>
      <c r="BE1244" s="5">
        <f t="shared" si="1504"/>
        <v>5.5650574425396928E-6</v>
      </c>
      <c r="BF1244" s="5">
        <f t="shared" si="1505"/>
        <v>7.8270482644999946E-6</v>
      </c>
      <c r="BG1244" s="5">
        <f t="shared" si="1506"/>
        <v>7.3389700127221299E-6</v>
      </c>
      <c r="BH1244" s="5">
        <f t="shared" si="1507"/>
        <v>5.1609954698939778E-6</v>
      </c>
      <c r="BI1244" s="5">
        <f t="shared" si="1508"/>
        <v>2.9034999945870065E-6</v>
      </c>
      <c r="BJ1244" s="8">
        <f t="shared" si="1509"/>
        <v>0.8058291846573995</v>
      </c>
      <c r="BK1244" s="8">
        <f t="shared" si="1510"/>
        <v>0.12975892381326065</v>
      </c>
      <c r="BL1244" s="8">
        <f t="shared" si="1511"/>
        <v>5.1843738230982754E-2</v>
      </c>
      <c r="BM1244" s="8">
        <f t="shared" si="1512"/>
        <v>0.6361908985432545</v>
      </c>
      <c r="BN1244" s="8">
        <f t="shared" si="1513"/>
        <v>0.33886556013865821</v>
      </c>
    </row>
    <row r="1245" spans="1:66" x14ac:dyDescent="0.25">
      <c r="A1245" t="s">
        <v>22</v>
      </c>
      <c r="B1245" t="s">
        <v>263</v>
      </c>
      <c r="C1245" t="s">
        <v>164</v>
      </c>
      <c r="D1245" s="7" t="s">
        <v>562</v>
      </c>
      <c r="E1245">
        <f>VLOOKUP(A1245,home!$A$2:$E$405,3,FALSE)</f>
        <v>1.5026315789473701</v>
      </c>
      <c r="F1245">
        <f>VLOOKUP(B1245,home!$B$2:$E$405,3,FALSE)</f>
        <v>1.68</v>
      </c>
      <c r="G1245">
        <f>VLOOKUP(C1245,away!$B$2:$E$405,4,FALSE)</f>
        <v>0.7</v>
      </c>
      <c r="H1245">
        <f>VLOOKUP(A1245,away!$A$2:$E$405,3,FALSE)</f>
        <v>1.3631578947368399</v>
      </c>
      <c r="I1245">
        <f>VLOOKUP(C1245,away!$B$2:$E$405,3,FALSE)</f>
        <v>0.6</v>
      </c>
      <c r="J1245">
        <f>VLOOKUP(B1245,home!$B$2:$E$405,4,FALSE)</f>
        <v>0.62</v>
      </c>
      <c r="K1245" s="3">
        <f t="shared" si="1458"/>
        <v>1.7670947368421071</v>
      </c>
      <c r="L1245" s="3">
        <f t="shared" si="1459"/>
        <v>0.50709473684210438</v>
      </c>
      <c r="M1245" s="5">
        <f t="shared" si="1460"/>
        <v>0.1028802618102436</v>
      </c>
      <c r="N1245" s="5">
        <f t="shared" si="1461"/>
        <v>0.1817991691698195</v>
      </c>
      <c r="O1245" s="5">
        <f t="shared" si="1462"/>
        <v>5.2170039288912264E-2</v>
      </c>
      <c r="P1245" s="5">
        <f t="shared" si="1463"/>
        <v>9.2189401848282809E-2</v>
      </c>
      <c r="Q1245" s="5">
        <f t="shared" si="1464"/>
        <v>0.16062817750112793</v>
      </c>
      <c r="R1245" s="5">
        <f t="shared" si="1465"/>
        <v>1.3227576172126604E-2</v>
      </c>
      <c r="S1245" s="5">
        <f t="shared" si="1466"/>
        <v>2.0652372145056965E-2</v>
      </c>
      <c r="T1245" s="5">
        <f t="shared" si="1467"/>
        <v>8.1453703399361282E-2</v>
      </c>
      <c r="U1245" s="5">
        <f t="shared" si="1468"/>
        <v>2.3374380234942989E-2</v>
      </c>
      <c r="V1245" s="5">
        <f t="shared" si="1469"/>
        <v>2.0562521488574131E-3</v>
      </c>
      <c r="W1245" s="5">
        <f t="shared" si="1470"/>
        <v>9.4615069016927636E-2</v>
      </c>
      <c r="X1245" s="5">
        <f t="shared" si="1471"/>
        <v>4.797880352443646E-2</v>
      </c>
      <c r="Y1245" s="5">
        <f t="shared" si="1472"/>
        <v>1.2164899373611567E-2</v>
      </c>
      <c r="Z1245" s="5">
        <f t="shared" si="1473"/>
        <v>2.2358780860211444E-3</v>
      </c>
      <c r="AA1245" s="5">
        <f t="shared" si="1474"/>
        <v>3.9510083980285682E-3</v>
      </c>
      <c r="AB1245" s="5">
        <f t="shared" si="1475"/>
        <v>3.4909030726876242E-3</v>
      </c>
      <c r="AC1245" s="5">
        <f t="shared" si="1476"/>
        <v>1.1516097227793045E-4</v>
      </c>
      <c r="AD1245" s="5">
        <f t="shared" si="1477"/>
        <v>4.1798447621441373E-2</v>
      </c>
      <c r="AE1245" s="5">
        <f t="shared" si="1478"/>
        <v>2.1195772797003291E-2</v>
      </c>
      <c r="AF1245" s="5">
        <f t="shared" si="1479"/>
        <v>5.3741324143307088E-3</v>
      </c>
      <c r="AG1245" s="5">
        <f t="shared" si="1480"/>
        <v>9.0839808746655162E-4</v>
      </c>
      <c r="AH1245" s="5">
        <f t="shared" si="1481"/>
        <v>2.8345050241048E-4</v>
      </c>
      <c r="AI1245" s="5">
        <f t="shared" si="1482"/>
        <v>5.0088389096481021E-4</v>
      </c>
      <c r="AJ1245" s="5">
        <f t="shared" si="1483"/>
        <v>4.4255464374645594E-4</v>
      </c>
      <c r="AK1245" s="5">
        <f t="shared" si="1484"/>
        <v>2.6067866057646535E-4</v>
      </c>
      <c r="AL1245" s="5">
        <f t="shared" si="1485"/>
        <v>4.1277582166930353E-6</v>
      </c>
      <c r="AM1245" s="5">
        <f t="shared" si="1486"/>
        <v>1.4772363360003911E-2</v>
      </c>
      <c r="AN1245" s="5">
        <f t="shared" si="1487"/>
        <v>7.4909877105771268E-3</v>
      </c>
      <c r="AO1245" s="5">
        <f t="shared" si="1488"/>
        <v>1.8993202208912729E-3</v>
      </c>
      <c r="AP1245" s="5">
        <f t="shared" si="1489"/>
        <v>3.2104509586391598E-4</v>
      </c>
      <c r="AQ1245" s="5">
        <f t="shared" si="1490"/>
        <v>4.0700069600390148E-5</v>
      </c>
      <c r="AR1245" s="5">
        <f t="shared" si="1491"/>
        <v>2.8747251585520931E-5</v>
      </c>
      <c r="AS1245" s="5">
        <f t="shared" si="1492"/>
        <v>5.0799116975449956E-5</v>
      </c>
      <c r="AT1245" s="5">
        <f t="shared" si="1493"/>
        <v>4.4883426121772075E-5</v>
      </c>
      <c r="AU1245" s="5">
        <f t="shared" si="1494"/>
        <v>2.6437755357074992E-5</v>
      </c>
      <c r="AV1245" s="5">
        <f t="shared" si="1495"/>
        <v>1.1679504586351607E-5</v>
      </c>
      <c r="AW1245" s="5">
        <f t="shared" si="1496"/>
        <v>1.0274499756521157E-7</v>
      </c>
      <c r="AX1245" s="5">
        <f t="shared" si="1497"/>
        <v>4.3506942573636777E-3</v>
      </c>
      <c r="AY1245" s="5">
        <f t="shared" si="1498"/>
        <v>2.2062141595182885E-3</v>
      </c>
      <c r="AZ1245" s="5">
        <f t="shared" si="1499"/>
        <v>5.5937979431912538E-4</v>
      </c>
      <c r="BA1245" s="5">
        <f t="shared" si="1500"/>
        <v>9.4552849865015831E-5</v>
      </c>
      <c r="BB1245" s="5">
        <f t="shared" si="1501"/>
        <v>1.1986813129992799E-5</v>
      </c>
      <c r="BC1245" s="5">
        <f t="shared" si="1502"/>
        <v>1.2156899699458362E-6</v>
      </c>
      <c r="BD1245" s="5">
        <f t="shared" si="1503"/>
        <v>2.429596662948917E-6</v>
      </c>
      <c r="BE1245" s="5">
        <f t="shared" si="1504"/>
        <v>4.2933274757461783E-6</v>
      </c>
      <c r="BF1245" s="5">
        <f t="shared" si="1505"/>
        <v>3.7933581929653401E-6</v>
      </c>
      <c r="BG1245" s="5">
        <f t="shared" si="1506"/>
        <v>2.234407765915313E-6</v>
      </c>
      <c r="BH1245" s="5">
        <f t="shared" si="1507"/>
        <v>9.8710255077701972E-7</v>
      </c>
      <c r="BI1245" s="5">
        <f t="shared" si="1508"/>
        <v>3.4886074444029812E-7</v>
      </c>
      <c r="BJ1245" s="8">
        <f t="shared" si="1509"/>
        <v>0.67966503292662883</v>
      </c>
      <c r="BK1245" s="8">
        <f t="shared" si="1510"/>
        <v>0.22010379084245371</v>
      </c>
      <c r="BL1245" s="8">
        <f t="shared" si="1511"/>
        <v>9.7878108572415232E-2</v>
      </c>
      <c r="BM1245" s="8">
        <f t="shared" si="1512"/>
        <v>0.3947820732224856</v>
      </c>
      <c r="BN1245" s="8">
        <f t="shared" si="1513"/>
        <v>0.60289462579051267</v>
      </c>
    </row>
    <row r="1246" spans="1:66" x14ac:dyDescent="0.25">
      <c r="A1246" t="s">
        <v>22</v>
      </c>
      <c r="B1246" t="s">
        <v>166</v>
      </c>
      <c r="C1246" t="s">
        <v>291</v>
      </c>
      <c r="D1246" s="7" t="s">
        <v>562</v>
      </c>
      <c r="E1246">
        <f>VLOOKUP(A1246,home!$A$2:$E$405,3,FALSE)</f>
        <v>1.5026315789473701</v>
      </c>
      <c r="F1246">
        <f>VLOOKUP(B1246,home!$B$2:$E$405,3,FALSE)</f>
        <v>1.02</v>
      </c>
      <c r="G1246">
        <f>VLOOKUP(C1246,away!$B$2:$E$405,4,FALSE)</f>
        <v>0.67</v>
      </c>
      <c r="H1246">
        <f>VLOOKUP(A1246,away!$A$2:$E$405,3,FALSE)</f>
        <v>1.3631578947368399</v>
      </c>
      <c r="I1246">
        <f>VLOOKUP(C1246,away!$B$2:$E$405,3,FALSE)</f>
        <v>1.44</v>
      </c>
      <c r="J1246">
        <f>VLOOKUP(B1246,home!$B$2:$E$405,4,FALSE)</f>
        <v>1.24</v>
      </c>
      <c r="K1246" s="3">
        <f t="shared" si="1458"/>
        <v>1.0268984210526326</v>
      </c>
      <c r="L1246" s="3">
        <f t="shared" si="1459"/>
        <v>2.4340547368421013</v>
      </c>
      <c r="M1246" s="5">
        <f t="shared" si="1460"/>
        <v>3.1399818765161368E-2</v>
      </c>
      <c r="N1246" s="5">
        <f t="shared" si="1461"/>
        <v>3.2244424311283028E-2</v>
      </c>
      <c r="O1246" s="5">
        <f t="shared" si="1462"/>
        <v>7.6428877601324524E-2</v>
      </c>
      <c r="P1246" s="5">
        <f t="shared" si="1463"/>
        <v>7.8484693731625074E-2</v>
      </c>
      <c r="Q1246" s="5">
        <f t="shared" si="1464"/>
        <v>1.655587420650383E-2</v>
      </c>
      <c r="R1246" s="5">
        <f t="shared" si="1465"/>
        <v>9.3016035778514597E-2</v>
      </c>
      <c r="S1246" s="5">
        <f t="shared" si="1466"/>
        <v>4.9043652100481581E-2</v>
      </c>
      <c r="T1246" s="5">
        <f t="shared" si="1467"/>
        <v>4.0297904034902611E-2</v>
      </c>
      <c r="U1246" s="5">
        <f t="shared" si="1468"/>
        <v>9.5518020273531817E-2</v>
      </c>
      <c r="V1246" s="5">
        <f t="shared" si="1469"/>
        <v>1.3620658993022223E-2</v>
      </c>
      <c r="W1246" s="5">
        <f t="shared" si="1470"/>
        <v>5.6670670272682645E-3</v>
      </c>
      <c r="X1246" s="5">
        <f t="shared" si="1471"/>
        <v>1.3793951341724004E-2</v>
      </c>
      <c r="Y1246" s="5">
        <f t="shared" si="1472"/>
        <v>1.678761630154639E-2</v>
      </c>
      <c r="Z1246" s="5">
        <f t="shared" si="1473"/>
        <v>7.546870749632259E-2</v>
      </c>
      <c r="AA1246" s="5">
        <f t="shared" si="1474"/>
        <v>7.7498696566856651E-2</v>
      </c>
      <c r="AB1246" s="5">
        <f t="shared" si="1475"/>
        <v>3.9791644569071083E-2</v>
      </c>
      <c r="AC1246" s="5">
        <f t="shared" si="1476"/>
        <v>2.1278252780003747E-3</v>
      </c>
      <c r="AD1246" s="5">
        <f t="shared" si="1477"/>
        <v>1.4548755455753039E-3</v>
      </c>
      <c r="AE1246" s="5">
        <f t="shared" si="1478"/>
        <v>3.5412467132233051E-3</v>
      </c>
      <c r="AF1246" s="5">
        <f t="shared" si="1479"/>
        <v>4.3097941683238553E-3</v>
      </c>
      <c r="AG1246" s="5">
        <f t="shared" si="1480"/>
        <v>3.4967583034077143E-3</v>
      </c>
      <c r="AH1246" s="5">
        <f t="shared" si="1481"/>
        <v>4.5923741241193763E-2</v>
      </c>
      <c r="AI1246" s="5">
        <f t="shared" si="1482"/>
        <v>4.7159017369411541E-2</v>
      </c>
      <c r="AJ1246" s="5">
        <f t="shared" si="1483"/>
        <v>2.4213760237521191E-2</v>
      </c>
      <c r="AK1246" s="5">
        <f t="shared" si="1484"/>
        <v>8.2883573852191774E-3</v>
      </c>
      <c r="AL1246" s="5">
        <f t="shared" si="1485"/>
        <v>2.1274226645353852E-4</v>
      </c>
      <c r="AM1246" s="5">
        <f t="shared" si="1486"/>
        <v>2.9880188011587353E-4</v>
      </c>
      <c r="AN1246" s="5">
        <f t="shared" si="1487"/>
        <v>7.2730013167336769E-4</v>
      </c>
      <c r="AO1246" s="5">
        <f t="shared" si="1488"/>
        <v>8.851441653027225E-4</v>
      </c>
      <c r="AP1246" s="5">
        <f t="shared" si="1489"/>
        <v>7.1816311611441308E-4</v>
      </c>
      <c r="AQ1246" s="5">
        <f t="shared" si="1490"/>
        <v>4.3701208365089293E-4</v>
      </c>
      <c r="AR1246" s="5">
        <f t="shared" si="1491"/>
        <v>2.2356179980327729E-2</v>
      </c>
      <c r="AS1246" s="5">
        <f t="shared" si="1492"/>
        <v>2.2957525922567019E-2</v>
      </c>
      <c r="AT1246" s="5">
        <f t="shared" si="1493"/>
        <v>1.1787523560579476E-2</v>
      </c>
      <c r="AU1246" s="5">
        <f t="shared" si="1494"/>
        <v>4.0348631108265906E-3</v>
      </c>
      <c r="AV1246" s="5">
        <f t="shared" si="1495"/>
        <v>1.0358486394178347E-3</v>
      </c>
      <c r="AW1246" s="5">
        <f t="shared" si="1496"/>
        <v>1.4770973105905088E-5</v>
      </c>
      <c r="AX1246" s="5">
        <f t="shared" si="1497"/>
        <v>5.1139863149758075E-5</v>
      </c>
      <c r="AY1246" s="5">
        <f t="shared" si="1498"/>
        <v>1.2447722614112547E-4</v>
      </c>
      <c r="AZ1246" s="5">
        <f t="shared" si="1499"/>
        <v>1.5149219095888597E-4</v>
      </c>
      <c r="BA1246" s="5">
        <f t="shared" si="1500"/>
        <v>1.2291342833268819E-4</v>
      </c>
      <c r="BB1246" s="5">
        <f t="shared" si="1501"/>
        <v>7.4794503113670465E-5</v>
      </c>
      <c r="BC1246" s="5">
        <f t="shared" si="1502"/>
        <v>3.6410782918716178E-5</v>
      </c>
      <c r="BD1246" s="5">
        <f t="shared" si="1503"/>
        <v>9.0693609631352038E-3</v>
      </c>
      <c r="BE1246" s="5">
        <f t="shared" si="1504"/>
        <v>9.3133124529999247E-3</v>
      </c>
      <c r="BF1246" s="5">
        <f t="shared" si="1505"/>
        <v>4.7819129263777212E-3</v>
      </c>
      <c r="BG1246" s="5">
        <f t="shared" si="1506"/>
        <v>1.6368462779028188E-3</v>
      </c>
      <c r="BH1246" s="5">
        <f t="shared" si="1507"/>
        <v>4.2021871457107075E-4</v>
      </c>
      <c r="BI1246" s="5">
        <f t="shared" si="1508"/>
        <v>8.6304386897959924E-5</v>
      </c>
      <c r="BJ1246" s="8">
        <f t="shared" si="1509"/>
        <v>0.14177716132523047</v>
      </c>
      <c r="BK1246" s="8">
        <f t="shared" si="1510"/>
        <v>0.17501386836088528</v>
      </c>
      <c r="BL1246" s="8">
        <f t="shared" si="1511"/>
        <v>0.59531804795824772</v>
      </c>
      <c r="BM1246" s="8">
        <f t="shared" si="1512"/>
        <v>0.6593383544932383</v>
      </c>
      <c r="BN1246" s="8">
        <f t="shared" si="1513"/>
        <v>0.3281297243944124</v>
      </c>
    </row>
    <row r="1247" spans="1:66" x14ac:dyDescent="0.25">
      <c r="A1247" t="s">
        <v>25</v>
      </c>
      <c r="B1247" t="s">
        <v>258</v>
      </c>
      <c r="C1247" t="s">
        <v>290</v>
      </c>
      <c r="D1247" s="7" t="s">
        <v>562</v>
      </c>
      <c r="E1247">
        <f>VLOOKUP(A1247,home!$A$2:$E$405,3,FALSE)</f>
        <v>1.37894736842105</v>
      </c>
      <c r="F1247">
        <f>VLOOKUP(B1247,home!$B$2:$E$405,3,FALSE)</f>
        <v>1.45</v>
      </c>
      <c r="G1247">
        <f>VLOOKUP(C1247,away!$B$2:$E$405,4,FALSE)</f>
        <v>1.23</v>
      </c>
      <c r="H1247">
        <f>VLOOKUP(A1247,away!$A$2:$E$405,3,FALSE)</f>
        <v>1.1000000000000001</v>
      </c>
      <c r="I1247">
        <f>VLOOKUP(C1247,away!$B$2:$E$405,3,FALSE)</f>
        <v>0.49</v>
      </c>
      <c r="J1247">
        <f>VLOOKUP(B1247,home!$B$2:$E$405,4,FALSE)</f>
        <v>0.96</v>
      </c>
      <c r="K1247" s="3">
        <f t="shared" si="1458"/>
        <v>2.4593526315789425</v>
      </c>
      <c r="L1247" s="3">
        <f t="shared" si="1459"/>
        <v>0.51744000000000001</v>
      </c>
      <c r="M1247" s="5">
        <f t="shared" si="1460"/>
        <v>5.0956006734123961E-2</v>
      </c>
      <c r="N1247" s="5">
        <f t="shared" si="1461"/>
        <v>0.12531878925632206</v>
      </c>
      <c r="O1247" s="5">
        <f t="shared" si="1462"/>
        <v>2.6366676124505099E-2</v>
      </c>
      <c r="P1247" s="5">
        <f t="shared" si="1463"/>
        <v>6.4844954312791289E-2</v>
      </c>
      <c r="Q1247" s="5">
        <f t="shared" si="1464"/>
        <v>0.15410154707191132</v>
      </c>
      <c r="R1247" s="5">
        <f t="shared" si="1465"/>
        <v>6.8215864469319586E-3</v>
      </c>
      <c r="S1247" s="5">
        <f t="shared" si="1466"/>
        <v>2.0629894144609723E-2</v>
      </c>
      <c r="T1247" s="5">
        <f t="shared" si="1467"/>
        <v>7.9738304516889777E-2</v>
      </c>
      <c r="U1247" s="5">
        <f t="shared" si="1468"/>
        <v>1.6776686579805359E-2</v>
      </c>
      <c r="V1247" s="5">
        <f t="shared" si="1469"/>
        <v>2.9169923648604116E-3</v>
      </c>
      <c r="W1247" s="5">
        <f t="shared" si="1470"/>
        <v>0.12633001510723046</v>
      </c>
      <c r="X1247" s="5">
        <f t="shared" si="1471"/>
        <v>6.5368203017085319E-2</v>
      </c>
      <c r="Y1247" s="5">
        <f t="shared" si="1472"/>
        <v>1.6912061484580312E-2</v>
      </c>
      <c r="Z1247" s="5">
        <f t="shared" si="1473"/>
        <v>1.1765872303668239E-3</v>
      </c>
      <c r="AA1247" s="5">
        <f t="shared" si="1474"/>
        <v>2.8936429012848281E-3</v>
      </c>
      <c r="AB1247" s="5">
        <f t="shared" si="1475"/>
        <v>3.5582441420622841E-3</v>
      </c>
      <c r="AC1247" s="5">
        <f t="shared" si="1476"/>
        <v>2.3200434153068149E-4</v>
      </c>
      <c r="AD1247" s="5">
        <f t="shared" si="1477"/>
        <v>7.7672513775343691E-2</v>
      </c>
      <c r="AE1247" s="5">
        <f t="shared" si="1478"/>
        <v>4.0190865527913837E-2</v>
      </c>
      <c r="AF1247" s="5">
        <f t="shared" si="1479"/>
        <v>1.0398180729381866E-2</v>
      </c>
      <c r="AG1247" s="5">
        <f t="shared" si="1480"/>
        <v>1.7934782122037839E-3</v>
      </c>
      <c r="AH1247" s="5">
        <f t="shared" si="1481"/>
        <v>1.5220332412025235E-4</v>
      </c>
      <c r="AI1247" s="5">
        <f t="shared" si="1482"/>
        <v>3.743216457102053E-4</v>
      </c>
      <c r="AJ1247" s="5">
        <f t="shared" si="1483"/>
        <v>4.6029446221717706E-4</v>
      </c>
      <c r="AK1247" s="5">
        <f t="shared" si="1484"/>
        <v>3.7734213231834283E-4</v>
      </c>
      <c r="AL1247" s="5">
        <f t="shared" si="1485"/>
        <v>1.1809646705970376E-5</v>
      </c>
      <c r="AM1247" s="5">
        <f t="shared" si="1486"/>
        <v>3.8204820230948656E-2</v>
      </c>
      <c r="AN1247" s="5">
        <f t="shared" si="1487"/>
        <v>1.9768702180302071E-2</v>
      </c>
      <c r="AO1247" s="5">
        <f t="shared" si="1488"/>
        <v>5.114558628087751E-3</v>
      </c>
      <c r="AP1247" s="5">
        <f t="shared" si="1489"/>
        <v>8.8215907217257508E-4</v>
      </c>
      <c r="AQ1247" s="5">
        <f t="shared" si="1490"/>
        <v>1.141160975762443E-4</v>
      </c>
      <c r="AR1247" s="5">
        <f t="shared" si="1491"/>
        <v>1.5751217606556681E-5</v>
      </c>
      <c r="AS1247" s="5">
        <f t="shared" si="1492"/>
        <v>3.8737798471257746E-5</v>
      </c>
      <c r="AT1247" s="5">
        <f t="shared" si="1493"/>
        <v>4.7634953305931243E-5</v>
      </c>
      <c r="AU1247" s="5">
        <f t="shared" si="1494"/>
        <v>3.9050382589360685E-5</v>
      </c>
      <c r="AV1247" s="5">
        <f t="shared" si="1495"/>
        <v>2.4009665296327178E-5</v>
      </c>
      <c r="AW1247" s="5">
        <f t="shared" si="1496"/>
        <v>4.1746032519046388E-7</v>
      </c>
      <c r="AX1247" s="5">
        <f t="shared" si="1497"/>
        <v>1.5659854195664E-2</v>
      </c>
      <c r="AY1247" s="5">
        <f t="shared" si="1498"/>
        <v>8.1030349550043797E-3</v>
      </c>
      <c r="AZ1247" s="5">
        <f t="shared" si="1499"/>
        <v>2.096417203558733E-3</v>
      </c>
      <c r="BA1247" s="5">
        <f t="shared" si="1500"/>
        <v>3.6159003926981018E-4</v>
      </c>
      <c r="BB1247" s="5">
        <f t="shared" si="1501"/>
        <v>4.6775287479942641E-5</v>
      </c>
      <c r="BC1247" s="5">
        <f t="shared" si="1502"/>
        <v>4.8406809507243061E-6</v>
      </c>
      <c r="BD1247" s="5">
        <f t="shared" si="1503"/>
        <v>1.3583850063894471E-6</v>
      </c>
      <c r="BE1247" s="5">
        <f t="shared" si="1504"/>
        <v>3.3407477401612653E-6</v>
      </c>
      <c r="BF1247" s="5">
        <f t="shared" si="1505"/>
        <v>4.1080383731035071E-6</v>
      </c>
      <c r="BG1247" s="5">
        <f t="shared" si="1506"/>
        <v>3.3677049945064627E-6</v>
      </c>
      <c r="BH1247" s="5">
        <f t="shared" si="1507"/>
        <v>2.070593535155254E-6</v>
      </c>
      <c r="BI1247" s="5">
        <f t="shared" si="1508"/>
        <v>1.0184639319228845E-6</v>
      </c>
      <c r="BJ1247" s="8">
        <f t="shared" si="1509"/>
        <v>0.78818082726987726</v>
      </c>
      <c r="BK1247" s="8">
        <f t="shared" si="1510"/>
        <v>0.14769469649962641</v>
      </c>
      <c r="BL1247" s="8">
        <f t="shared" si="1511"/>
        <v>5.7961445709806179E-2</v>
      </c>
      <c r="BM1247" s="8">
        <f t="shared" si="1512"/>
        <v>0.55850137926841203</v>
      </c>
      <c r="BN1247" s="8">
        <f t="shared" si="1513"/>
        <v>0.42840955994658569</v>
      </c>
    </row>
    <row r="1248" spans="1:66" x14ac:dyDescent="0.25">
      <c r="A1248" t="s">
        <v>25</v>
      </c>
      <c r="B1248" t="s">
        <v>168</v>
      </c>
      <c r="C1248" t="s">
        <v>27</v>
      </c>
      <c r="D1248" s="7" t="s">
        <v>562</v>
      </c>
      <c r="E1248">
        <f>VLOOKUP(A1248,home!$A$2:$E$405,3,FALSE)</f>
        <v>1.37894736842105</v>
      </c>
      <c r="F1248">
        <f>VLOOKUP(B1248,home!$B$2:$E$405,3,FALSE)</f>
        <v>0.84</v>
      </c>
      <c r="G1248">
        <f>VLOOKUP(C1248,away!$B$2:$E$405,4,FALSE)</f>
        <v>1.1100000000000001</v>
      </c>
      <c r="H1248">
        <f>VLOOKUP(A1248,away!$A$2:$E$405,3,FALSE)</f>
        <v>1.1000000000000001</v>
      </c>
      <c r="I1248">
        <f>VLOOKUP(C1248,away!$B$2:$E$405,3,FALSE)</f>
        <v>0.92</v>
      </c>
      <c r="J1248">
        <f>VLOOKUP(B1248,home!$B$2:$E$405,4,FALSE)</f>
        <v>0.86</v>
      </c>
      <c r="K1248" s="3">
        <f t="shared" si="1458"/>
        <v>1.285730526315787</v>
      </c>
      <c r="L1248" s="3">
        <f t="shared" si="1459"/>
        <v>0.8703200000000002</v>
      </c>
      <c r="M1248" s="5">
        <f t="shared" si="1460"/>
        <v>0.11578149519436805</v>
      </c>
      <c r="N1248" s="5">
        <f t="shared" si="1461"/>
        <v>0.14886380275388361</v>
      </c>
      <c r="O1248" s="5">
        <f t="shared" si="1462"/>
        <v>0.10076695089756241</v>
      </c>
      <c r="P1248" s="5">
        <f t="shared" si="1463"/>
        <v>0.12955914481275999</v>
      </c>
      <c r="Q1248" s="5">
        <f t="shared" si="1464"/>
        <v>9.5699367732060142E-2</v>
      </c>
      <c r="R1248" s="5">
        <f t="shared" si="1465"/>
        <v>4.384974635258327E-2</v>
      </c>
      <c r="S1248" s="5">
        <f t="shared" si="1466"/>
        <v>3.6244073321982408E-2</v>
      </c>
      <c r="T1248" s="5">
        <f t="shared" si="1467"/>
        <v>8.3289073724566592E-2</v>
      </c>
      <c r="U1248" s="5">
        <f t="shared" si="1468"/>
        <v>5.6378957456720655E-2</v>
      </c>
      <c r="V1248" s="5">
        <f t="shared" si="1469"/>
        <v>4.5063343347685712E-3</v>
      </c>
      <c r="W1248" s="5">
        <f t="shared" si="1470"/>
        <v>4.1014532814076556E-2</v>
      </c>
      <c r="X1248" s="5">
        <f t="shared" si="1471"/>
        <v>3.5695768198747112E-2</v>
      </c>
      <c r="Y1248" s="5">
        <f t="shared" si="1472"/>
        <v>1.5533370489366797E-2</v>
      </c>
      <c r="Z1248" s="5">
        <f t="shared" si="1473"/>
        <v>1.2721103748526761E-2</v>
      </c>
      <c r="AA1248" s="5">
        <f t="shared" si="1474"/>
        <v>1.6355911417911043E-2</v>
      </c>
      <c r="AB1248" s="5">
        <f t="shared" si="1475"/>
        <v>1.051464729786258E-2</v>
      </c>
      <c r="AC1248" s="5">
        <f t="shared" si="1476"/>
        <v>3.1516091025215158E-4</v>
      </c>
      <c r="AD1248" s="5">
        <f t="shared" si="1477"/>
        <v>1.3183409215409706E-2</v>
      </c>
      <c r="AE1248" s="5">
        <f t="shared" si="1478"/>
        <v>1.1473784708355377E-2</v>
      </c>
      <c r="AF1248" s="5">
        <f t="shared" si="1479"/>
        <v>4.9929321536879264E-3</v>
      </c>
      <c r="AG1248" s="5">
        <f t="shared" si="1480"/>
        <v>1.4484829039992258E-3</v>
      </c>
      <c r="AH1248" s="5">
        <f t="shared" si="1481"/>
        <v>2.767857753604453E-3</v>
      </c>
      <c r="AI1248" s="5">
        <f t="shared" si="1482"/>
        <v>3.5587192063090854E-3</v>
      </c>
      <c r="AJ1248" s="5">
        <f t="shared" si="1483"/>
        <v>2.2877769590689402E-3</v>
      </c>
      <c r="AK1248" s="5">
        <f t="shared" si="1484"/>
        <v>9.8048822455894594E-4</v>
      </c>
      <c r="AL1248" s="5">
        <f t="shared" si="1485"/>
        <v>1.4106564418479172E-5</v>
      </c>
      <c r="AM1248" s="5">
        <f t="shared" si="1486"/>
        <v>3.3900623338330199E-3</v>
      </c>
      <c r="AN1248" s="5">
        <f t="shared" si="1487"/>
        <v>2.9504390503815544E-3</v>
      </c>
      <c r="AO1248" s="5">
        <f t="shared" si="1488"/>
        <v>1.2839130571640374E-3</v>
      </c>
      <c r="AP1248" s="5">
        <f t="shared" si="1489"/>
        <v>3.7247173730366851E-4</v>
      </c>
      <c r="AQ1248" s="5">
        <f t="shared" si="1490"/>
        <v>8.10424006025322E-5</v>
      </c>
      <c r="AR1248" s="5">
        <f t="shared" si="1491"/>
        <v>4.8178439202340573E-4</v>
      </c>
      <c r="AS1248" s="5">
        <f t="shared" si="1492"/>
        <v>6.1944489992698496E-4</v>
      </c>
      <c r="AT1248" s="5">
        <f t="shared" si="1493"/>
        <v>3.9821960860337625E-4</v>
      </c>
      <c r="AU1248" s="5">
        <f t="shared" si="1494"/>
        <v>1.7066770231962845E-4</v>
      </c>
      <c r="AV1248" s="5">
        <f t="shared" si="1495"/>
        <v>5.4858168682130542E-5</v>
      </c>
      <c r="AW1248" s="5">
        <f t="shared" si="1496"/>
        <v>4.3847786519390837E-7</v>
      </c>
      <c r="AX1248" s="5">
        <f t="shared" si="1497"/>
        <v>7.2645110478707542E-4</v>
      </c>
      <c r="AY1248" s="5">
        <f t="shared" si="1498"/>
        <v>6.3224492551828756E-4</v>
      </c>
      <c r="AZ1248" s="5">
        <f t="shared" si="1499"/>
        <v>2.7512770178853805E-4</v>
      </c>
      <c r="BA1248" s="5">
        <f t="shared" si="1500"/>
        <v>7.9816380473533507E-5</v>
      </c>
      <c r="BB1248" s="5">
        <f t="shared" si="1501"/>
        <v>1.7366448063431423E-5</v>
      </c>
      <c r="BC1248" s="5">
        <f t="shared" si="1502"/>
        <v>3.0228734157131286E-6</v>
      </c>
      <c r="BD1248" s="5">
        <f t="shared" si="1503"/>
        <v>6.9884432010968405E-5</v>
      </c>
      <c r="BE1248" s="5">
        <f t="shared" si="1504"/>
        <v>8.9852547550742262E-5</v>
      </c>
      <c r="BF1248" s="5">
        <f t="shared" si="1505"/>
        <v>5.7763081626615063E-5</v>
      </c>
      <c r="BG1248" s="5">
        <f t="shared" si="1506"/>
        <v>2.4755919113803169E-5</v>
      </c>
      <c r="BH1248" s="5">
        <f t="shared" si="1507"/>
        <v>7.9573602279053089E-6</v>
      </c>
      <c r="BI1248" s="5">
        <f t="shared" si="1508"/>
        <v>2.0462041907817989E-6</v>
      </c>
      <c r="BJ1248" s="8">
        <f t="shared" si="1509"/>
        <v>0.46100648270748446</v>
      </c>
      <c r="BK1248" s="8">
        <f t="shared" si="1510"/>
        <v>0.28705256006406787</v>
      </c>
      <c r="BL1248" s="8">
        <f t="shared" si="1511"/>
        <v>0.23943828988245772</v>
      </c>
      <c r="BM1248" s="8">
        <f t="shared" si="1512"/>
        <v>0.36506612221166618</v>
      </c>
      <c r="BN1248" s="8">
        <f t="shared" si="1513"/>
        <v>0.63452050774321744</v>
      </c>
    </row>
    <row r="1249" spans="1:66" x14ac:dyDescent="0.25">
      <c r="A1249" t="s">
        <v>25</v>
      </c>
      <c r="B1249" t="s">
        <v>471</v>
      </c>
      <c r="C1249" t="s">
        <v>532</v>
      </c>
      <c r="D1249" s="7" t="s">
        <v>562</v>
      </c>
      <c r="E1249">
        <f>VLOOKUP(A1249,home!$A$2:$E$405,3,FALSE)</f>
        <v>1.37894736842105</v>
      </c>
      <c r="F1249">
        <f>VLOOKUP(B1249,home!$B$2:$E$405,3,FALSE)</f>
        <v>0.76</v>
      </c>
      <c r="G1249" t="e">
        <f>VLOOKUP(C1249,away!$B$2:$E$405,4,FALSE)</f>
        <v>#N/A</v>
      </c>
      <c r="H1249">
        <f>VLOOKUP(A1249,away!$A$2:$E$405,3,FALSE)</f>
        <v>1.1000000000000001</v>
      </c>
      <c r="I1249" t="e">
        <f>VLOOKUP(C1249,away!$B$2:$E$405,3,FALSE)</f>
        <v>#N/A</v>
      </c>
      <c r="J1249">
        <f>VLOOKUP(B1249,home!$B$2:$E$405,4,FALSE)</f>
        <v>1</v>
      </c>
      <c r="K1249" s="3" t="e">
        <f t="shared" si="1458"/>
        <v>#N/A</v>
      </c>
      <c r="L1249" s="3" t="e">
        <f t="shared" si="1459"/>
        <v>#N/A</v>
      </c>
      <c r="M1249" s="5" t="e">
        <f t="shared" si="1460"/>
        <v>#N/A</v>
      </c>
      <c r="N1249" s="5" t="e">
        <f t="shared" si="1461"/>
        <v>#N/A</v>
      </c>
      <c r="O1249" s="5" t="e">
        <f t="shared" si="1462"/>
        <v>#N/A</v>
      </c>
      <c r="P1249" s="5" t="e">
        <f t="shared" si="1463"/>
        <v>#N/A</v>
      </c>
      <c r="Q1249" s="5" t="e">
        <f t="shared" si="1464"/>
        <v>#N/A</v>
      </c>
      <c r="R1249" s="5" t="e">
        <f t="shared" si="1465"/>
        <v>#N/A</v>
      </c>
      <c r="S1249" s="5" t="e">
        <f t="shared" si="1466"/>
        <v>#N/A</v>
      </c>
      <c r="T1249" s="5" t="e">
        <f t="shared" si="1467"/>
        <v>#N/A</v>
      </c>
      <c r="U1249" s="5" t="e">
        <f t="shared" si="1468"/>
        <v>#N/A</v>
      </c>
      <c r="V1249" s="5" t="e">
        <f t="shared" si="1469"/>
        <v>#N/A</v>
      </c>
      <c r="W1249" s="5" t="e">
        <f t="shared" si="1470"/>
        <v>#N/A</v>
      </c>
      <c r="X1249" s="5" t="e">
        <f t="shared" si="1471"/>
        <v>#N/A</v>
      </c>
      <c r="Y1249" s="5" t="e">
        <f t="shared" si="1472"/>
        <v>#N/A</v>
      </c>
      <c r="Z1249" s="5" t="e">
        <f t="shared" si="1473"/>
        <v>#N/A</v>
      </c>
      <c r="AA1249" s="5" t="e">
        <f t="shared" si="1474"/>
        <v>#N/A</v>
      </c>
      <c r="AB1249" s="5" t="e">
        <f t="shared" si="1475"/>
        <v>#N/A</v>
      </c>
      <c r="AC1249" s="5" t="e">
        <f t="shared" si="1476"/>
        <v>#N/A</v>
      </c>
      <c r="AD1249" s="5" t="e">
        <f t="shared" si="1477"/>
        <v>#N/A</v>
      </c>
      <c r="AE1249" s="5" t="e">
        <f t="shared" si="1478"/>
        <v>#N/A</v>
      </c>
      <c r="AF1249" s="5" t="e">
        <f t="shared" si="1479"/>
        <v>#N/A</v>
      </c>
      <c r="AG1249" s="5" t="e">
        <f t="shared" si="1480"/>
        <v>#N/A</v>
      </c>
      <c r="AH1249" s="5" t="e">
        <f t="shared" si="1481"/>
        <v>#N/A</v>
      </c>
      <c r="AI1249" s="5" t="e">
        <f t="shared" si="1482"/>
        <v>#N/A</v>
      </c>
      <c r="AJ1249" s="5" t="e">
        <f t="shared" si="1483"/>
        <v>#N/A</v>
      </c>
      <c r="AK1249" s="5" t="e">
        <f t="shared" si="1484"/>
        <v>#N/A</v>
      </c>
      <c r="AL1249" s="5" t="e">
        <f t="shared" si="1485"/>
        <v>#N/A</v>
      </c>
      <c r="AM1249" s="5" t="e">
        <f t="shared" si="1486"/>
        <v>#N/A</v>
      </c>
      <c r="AN1249" s="5" t="e">
        <f t="shared" si="1487"/>
        <v>#N/A</v>
      </c>
      <c r="AO1249" s="5" t="e">
        <f t="shared" si="1488"/>
        <v>#N/A</v>
      </c>
      <c r="AP1249" s="5" t="e">
        <f t="shared" si="1489"/>
        <v>#N/A</v>
      </c>
      <c r="AQ1249" s="5" t="e">
        <f t="shared" si="1490"/>
        <v>#N/A</v>
      </c>
      <c r="AR1249" s="5" t="e">
        <f t="shared" si="1491"/>
        <v>#N/A</v>
      </c>
      <c r="AS1249" s="5" t="e">
        <f t="shared" si="1492"/>
        <v>#N/A</v>
      </c>
      <c r="AT1249" s="5" t="e">
        <f t="shared" si="1493"/>
        <v>#N/A</v>
      </c>
      <c r="AU1249" s="5" t="e">
        <f t="shared" si="1494"/>
        <v>#N/A</v>
      </c>
      <c r="AV1249" s="5" t="e">
        <f t="shared" si="1495"/>
        <v>#N/A</v>
      </c>
      <c r="AW1249" s="5" t="e">
        <f t="shared" si="1496"/>
        <v>#N/A</v>
      </c>
      <c r="AX1249" s="5" t="e">
        <f t="shared" si="1497"/>
        <v>#N/A</v>
      </c>
      <c r="AY1249" s="5" t="e">
        <f t="shared" si="1498"/>
        <v>#N/A</v>
      </c>
      <c r="AZ1249" s="5" t="e">
        <f t="shared" si="1499"/>
        <v>#N/A</v>
      </c>
      <c r="BA1249" s="5" t="e">
        <f t="shared" si="1500"/>
        <v>#N/A</v>
      </c>
      <c r="BB1249" s="5" t="e">
        <f t="shared" si="1501"/>
        <v>#N/A</v>
      </c>
      <c r="BC1249" s="5" t="e">
        <f t="shared" si="1502"/>
        <v>#N/A</v>
      </c>
      <c r="BD1249" s="5" t="e">
        <f t="shared" si="1503"/>
        <v>#N/A</v>
      </c>
      <c r="BE1249" s="5" t="e">
        <f t="shared" si="1504"/>
        <v>#N/A</v>
      </c>
      <c r="BF1249" s="5" t="e">
        <f t="shared" si="1505"/>
        <v>#N/A</v>
      </c>
      <c r="BG1249" s="5" t="e">
        <f t="shared" si="1506"/>
        <v>#N/A</v>
      </c>
      <c r="BH1249" s="5" t="e">
        <f t="shared" si="1507"/>
        <v>#N/A</v>
      </c>
      <c r="BI1249" s="5" t="e">
        <f t="shared" si="1508"/>
        <v>#N/A</v>
      </c>
      <c r="BJ1249" s="8" t="e">
        <f t="shared" si="1509"/>
        <v>#N/A</v>
      </c>
      <c r="BK1249" s="8" t="e">
        <f t="shared" si="1510"/>
        <v>#N/A</v>
      </c>
      <c r="BL1249" s="8" t="e">
        <f t="shared" si="1511"/>
        <v>#N/A</v>
      </c>
      <c r="BM1249" s="8" t="e">
        <f t="shared" si="1512"/>
        <v>#N/A</v>
      </c>
      <c r="BN1249" s="8" t="e">
        <f t="shared" si="1513"/>
        <v>#N/A</v>
      </c>
    </row>
    <row r="1250" spans="1:66" x14ac:dyDescent="0.25">
      <c r="A1250" t="s">
        <v>25</v>
      </c>
      <c r="B1250" t="s">
        <v>171</v>
      </c>
      <c r="C1250" t="s">
        <v>529</v>
      </c>
      <c r="D1250" s="7" t="s">
        <v>562</v>
      </c>
      <c r="E1250">
        <f>VLOOKUP(A1250,home!$A$2:$E$405,3,FALSE)</f>
        <v>1.37894736842105</v>
      </c>
      <c r="F1250">
        <f>VLOOKUP(B1250,home!$B$2:$E$405,3,FALSE)</f>
        <v>0.8</v>
      </c>
      <c r="G1250" t="e">
        <f>VLOOKUP(C1250,away!$B$2:$E$405,4,FALSE)</f>
        <v>#N/A</v>
      </c>
      <c r="H1250">
        <f>VLOOKUP(A1250,away!$A$2:$E$405,3,FALSE)</f>
        <v>1.1000000000000001</v>
      </c>
      <c r="I1250" t="e">
        <f>VLOOKUP(C1250,away!$B$2:$E$405,3,FALSE)</f>
        <v>#N/A</v>
      </c>
      <c r="J1250">
        <f>VLOOKUP(B1250,home!$B$2:$E$405,4,FALSE)</f>
        <v>1.1000000000000001</v>
      </c>
      <c r="K1250" s="3" t="e">
        <f t="shared" si="1458"/>
        <v>#N/A</v>
      </c>
      <c r="L1250" s="3" t="e">
        <f t="shared" si="1459"/>
        <v>#N/A</v>
      </c>
      <c r="M1250" s="5" t="e">
        <f t="shared" si="1460"/>
        <v>#N/A</v>
      </c>
      <c r="N1250" s="5" t="e">
        <f t="shared" si="1461"/>
        <v>#N/A</v>
      </c>
      <c r="O1250" s="5" t="e">
        <f t="shared" si="1462"/>
        <v>#N/A</v>
      </c>
      <c r="P1250" s="5" t="e">
        <f t="shared" si="1463"/>
        <v>#N/A</v>
      </c>
      <c r="Q1250" s="5" t="e">
        <f t="shared" si="1464"/>
        <v>#N/A</v>
      </c>
      <c r="R1250" s="5" t="e">
        <f t="shared" si="1465"/>
        <v>#N/A</v>
      </c>
      <c r="S1250" s="5" t="e">
        <f t="shared" si="1466"/>
        <v>#N/A</v>
      </c>
      <c r="T1250" s="5" t="e">
        <f t="shared" si="1467"/>
        <v>#N/A</v>
      </c>
      <c r="U1250" s="5" t="e">
        <f t="shared" si="1468"/>
        <v>#N/A</v>
      </c>
      <c r="V1250" s="5" t="e">
        <f t="shared" si="1469"/>
        <v>#N/A</v>
      </c>
      <c r="W1250" s="5" t="e">
        <f t="shared" si="1470"/>
        <v>#N/A</v>
      </c>
      <c r="X1250" s="5" t="e">
        <f t="shared" si="1471"/>
        <v>#N/A</v>
      </c>
      <c r="Y1250" s="5" t="e">
        <f t="shared" si="1472"/>
        <v>#N/A</v>
      </c>
      <c r="Z1250" s="5" t="e">
        <f t="shared" si="1473"/>
        <v>#N/A</v>
      </c>
      <c r="AA1250" s="5" t="e">
        <f t="shared" si="1474"/>
        <v>#N/A</v>
      </c>
      <c r="AB1250" s="5" t="e">
        <f t="shared" si="1475"/>
        <v>#N/A</v>
      </c>
      <c r="AC1250" s="5" t="e">
        <f t="shared" si="1476"/>
        <v>#N/A</v>
      </c>
      <c r="AD1250" s="5" t="e">
        <f t="shared" si="1477"/>
        <v>#N/A</v>
      </c>
      <c r="AE1250" s="5" t="e">
        <f t="shared" si="1478"/>
        <v>#N/A</v>
      </c>
      <c r="AF1250" s="5" t="e">
        <f t="shared" si="1479"/>
        <v>#N/A</v>
      </c>
      <c r="AG1250" s="5" t="e">
        <f t="shared" si="1480"/>
        <v>#N/A</v>
      </c>
      <c r="AH1250" s="5" t="e">
        <f t="shared" si="1481"/>
        <v>#N/A</v>
      </c>
      <c r="AI1250" s="5" t="e">
        <f t="shared" si="1482"/>
        <v>#N/A</v>
      </c>
      <c r="AJ1250" s="5" t="e">
        <f t="shared" si="1483"/>
        <v>#N/A</v>
      </c>
      <c r="AK1250" s="5" t="e">
        <f t="shared" si="1484"/>
        <v>#N/A</v>
      </c>
      <c r="AL1250" s="5" t="e">
        <f t="shared" si="1485"/>
        <v>#N/A</v>
      </c>
      <c r="AM1250" s="5" t="e">
        <f t="shared" si="1486"/>
        <v>#N/A</v>
      </c>
      <c r="AN1250" s="5" t="e">
        <f t="shared" si="1487"/>
        <v>#N/A</v>
      </c>
      <c r="AO1250" s="5" t="e">
        <f t="shared" si="1488"/>
        <v>#N/A</v>
      </c>
      <c r="AP1250" s="5" t="e">
        <f t="shared" si="1489"/>
        <v>#N/A</v>
      </c>
      <c r="AQ1250" s="5" t="e">
        <f t="shared" si="1490"/>
        <v>#N/A</v>
      </c>
      <c r="AR1250" s="5" t="e">
        <f t="shared" si="1491"/>
        <v>#N/A</v>
      </c>
      <c r="AS1250" s="5" t="e">
        <f t="shared" si="1492"/>
        <v>#N/A</v>
      </c>
      <c r="AT1250" s="5" t="e">
        <f t="shared" si="1493"/>
        <v>#N/A</v>
      </c>
      <c r="AU1250" s="5" t="e">
        <f t="shared" si="1494"/>
        <v>#N/A</v>
      </c>
      <c r="AV1250" s="5" t="e">
        <f t="shared" si="1495"/>
        <v>#N/A</v>
      </c>
      <c r="AW1250" s="5" t="e">
        <f t="shared" si="1496"/>
        <v>#N/A</v>
      </c>
      <c r="AX1250" s="5" t="e">
        <f t="shared" si="1497"/>
        <v>#N/A</v>
      </c>
      <c r="AY1250" s="5" t="e">
        <f t="shared" si="1498"/>
        <v>#N/A</v>
      </c>
      <c r="AZ1250" s="5" t="e">
        <f t="shared" si="1499"/>
        <v>#N/A</v>
      </c>
      <c r="BA1250" s="5" t="e">
        <f t="shared" si="1500"/>
        <v>#N/A</v>
      </c>
      <c r="BB1250" s="5" t="e">
        <f t="shared" si="1501"/>
        <v>#N/A</v>
      </c>
      <c r="BC1250" s="5" t="e">
        <f t="shared" si="1502"/>
        <v>#N/A</v>
      </c>
      <c r="BD1250" s="5" t="e">
        <f t="shared" si="1503"/>
        <v>#N/A</v>
      </c>
      <c r="BE1250" s="5" t="e">
        <f t="shared" si="1504"/>
        <v>#N/A</v>
      </c>
      <c r="BF1250" s="5" t="e">
        <f t="shared" si="1505"/>
        <v>#N/A</v>
      </c>
      <c r="BG1250" s="5" t="e">
        <f t="shared" si="1506"/>
        <v>#N/A</v>
      </c>
      <c r="BH1250" s="5" t="e">
        <f t="shared" si="1507"/>
        <v>#N/A</v>
      </c>
      <c r="BI1250" s="5" t="e">
        <f t="shared" si="1508"/>
        <v>#N/A</v>
      </c>
      <c r="BJ1250" s="8" t="e">
        <f t="shared" si="1509"/>
        <v>#N/A</v>
      </c>
      <c r="BK1250" s="8" t="e">
        <f t="shared" si="1510"/>
        <v>#N/A</v>
      </c>
      <c r="BL1250" s="8" t="e">
        <f t="shared" si="1511"/>
        <v>#N/A</v>
      </c>
      <c r="BM1250" s="8" t="e">
        <f t="shared" si="1512"/>
        <v>#N/A</v>
      </c>
      <c r="BN1250" s="8" t="e">
        <f t="shared" si="1513"/>
        <v>#N/A</v>
      </c>
    </row>
    <row r="1251" spans="1:66" s="15" customFormat="1" x14ac:dyDescent="0.25">
      <c r="A1251" t="s">
        <v>25</v>
      </c>
      <c r="B1251" t="s">
        <v>533</v>
      </c>
      <c r="C1251" t="s">
        <v>173</v>
      </c>
      <c r="D1251" s="7" t="s">
        <v>562</v>
      </c>
      <c r="E1251">
        <f>VLOOKUP(A1251,home!$A$2:$E$405,3,FALSE)</f>
        <v>1.37894736842105</v>
      </c>
      <c r="F1251" t="e">
        <f>VLOOKUP(B1251,home!$B$2:$E$405,3,FALSE)</f>
        <v>#N/A</v>
      </c>
      <c r="G1251">
        <f>VLOOKUP(C1251,away!$B$2:$E$405,4,FALSE)</f>
        <v>0.56999999999999995</v>
      </c>
      <c r="H1251">
        <f>VLOOKUP(A1251,away!$A$2:$E$405,3,FALSE)</f>
        <v>1.1000000000000001</v>
      </c>
      <c r="I1251">
        <f>VLOOKUP(C1251,away!$B$2:$E$405,3,FALSE)</f>
        <v>0.95</v>
      </c>
      <c r="J1251" t="e">
        <f>VLOOKUP(B1251,home!$B$2:$E$405,4,FALSE)</f>
        <v>#N/A</v>
      </c>
      <c r="K1251" s="3" t="e">
        <f t="shared" si="1458"/>
        <v>#N/A</v>
      </c>
      <c r="L1251" s="3" t="e">
        <f t="shared" si="1459"/>
        <v>#N/A</v>
      </c>
      <c r="M1251" s="5" t="e">
        <f t="shared" si="1460"/>
        <v>#N/A</v>
      </c>
      <c r="N1251" s="5" t="e">
        <f t="shared" si="1461"/>
        <v>#N/A</v>
      </c>
      <c r="O1251" s="5" t="e">
        <f t="shared" si="1462"/>
        <v>#N/A</v>
      </c>
      <c r="P1251" s="5" t="e">
        <f t="shared" si="1463"/>
        <v>#N/A</v>
      </c>
      <c r="Q1251" s="5" t="e">
        <f t="shared" si="1464"/>
        <v>#N/A</v>
      </c>
      <c r="R1251" s="5" t="e">
        <f t="shared" si="1465"/>
        <v>#N/A</v>
      </c>
      <c r="S1251" s="5" t="e">
        <f t="shared" si="1466"/>
        <v>#N/A</v>
      </c>
      <c r="T1251" s="5" t="e">
        <f t="shared" si="1467"/>
        <v>#N/A</v>
      </c>
      <c r="U1251" s="5" t="e">
        <f t="shared" si="1468"/>
        <v>#N/A</v>
      </c>
      <c r="V1251" s="5" t="e">
        <f t="shared" si="1469"/>
        <v>#N/A</v>
      </c>
      <c r="W1251" s="5" t="e">
        <f t="shared" si="1470"/>
        <v>#N/A</v>
      </c>
      <c r="X1251" s="5" t="e">
        <f t="shared" si="1471"/>
        <v>#N/A</v>
      </c>
      <c r="Y1251" s="5" t="e">
        <f t="shared" si="1472"/>
        <v>#N/A</v>
      </c>
      <c r="Z1251" s="5" t="e">
        <f t="shared" si="1473"/>
        <v>#N/A</v>
      </c>
      <c r="AA1251" s="5" t="e">
        <f t="shared" si="1474"/>
        <v>#N/A</v>
      </c>
      <c r="AB1251" s="5" t="e">
        <f t="shared" si="1475"/>
        <v>#N/A</v>
      </c>
      <c r="AC1251" s="5" t="e">
        <f t="shared" si="1476"/>
        <v>#N/A</v>
      </c>
      <c r="AD1251" s="5" t="e">
        <f t="shared" si="1477"/>
        <v>#N/A</v>
      </c>
      <c r="AE1251" s="5" t="e">
        <f t="shared" si="1478"/>
        <v>#N/A</v>
      </c>
      <c r="AF1251" s="5" t="e">
        <f t="shared" si="1479"/>
        <v>#N/A</v>
      </c>
      <c r="AG1251" s="5" t="e">
        <f t="shared" si="1480"/>
        <v>#N/A</v>
      </c>
      <c r="AH1251" s="5" t="e">
        <f t="shared" si="1481"/>
        <v>#N/A</v>
      </c>
      <c r="AI1251" s="5" t="e">
        <f t="shared" si="1482"/>
        <v>#N/A</v>
      </c>
      <c r="AJ1251" s="5" t="e">
        <f t="shared" si="1483"/>
        <v>#N/A</v>
      </c>
      <c r="AK1251" s="5" t="e">
        <f t="shared" si="1484"/>
        <v>#N/A</v>
      </c>
      <c r="AL1251" s="5" t="e">
        <f t="shared" si="1485"/>
        <v>#N/A</v>
      </c>
      <c r="AM1251" s="5" t="e">
        <f t="shared" si="1486"/>
        <v>#N/A</v>
      </c>
      <c r="AN1251" s="5" t="e">
        <f t="shared" si="1487"/>
        <v>#N/A</v>
      </c>
      <c r="AO1251" s="5" t="e">
        <f t="shared" si="1488"/>
        <v>#N/A</v>
      </c>
      <c r="AP1251" s="5" t="e">
        <f t="shared" si="1489"/>
        <v>#N/A</v>
      </c>
      <c r="AQ1251" s="5" t="e">
        <f t="shared" si="1490"/>
        <v>#N/A</v>
      </c>
      <c r="AR1251" s="5" t="e">
        <f t="shared" si="1491"/>
        <v>#N/A</v>
      </c>
      <c r="AS1251" s="5" t="e">
        <f t="shared" si="1492"/>
        <v>#N/A</v>
      </c>
      <c r="AT1251" s="5" t="e">
        <f t="shared" si="1493"/>
        <v>#N/A</v>
      </c>
      <c r="AU1251" s="5" t="e">
        <f t="shared" si="1494"/>
        <v>#N/A</v>
      </c>
      <c r="AV1251" s="5" t="e">
        <f t="shared" si="1495"/>
        <v>#N/A</v>
      </c>
      <c r="AW1251" s="5" t="e">
        <f t="shared" si="1496"/>
        <v>#N/A</v>
      </c>
      <c r="AX1251" s="5" t="e">
        <f t="shared" si="1497"/>
        <v>#N/A</v>
      </c>
      <c r="AY1251" s="5" t="e">
        <f t="shared" si="1498"/>
        <v>#N/A</v>
      </c>
      <c r="AZ1251" s="5" t="e">
        <f t="shared" si="1499"/>
        <v>#N/A</v>
      </c>
      <c r="BA1251" s="5" t="e">
        <f t="shared" si="1500"/>
        <v>#N/A</v>
      </c>
      <c r="BB1251" s="5" t="e">
        <f t="shared" si="1501"/>
        <v>#N/A</v>
      </c>
      <c r="BC1251" s="5" t="e">
        <f t="shared" si="1502"/>
        <v>#N/A</v>
      </c>
      <c r="BD1251" s="5" t="e">
        <f t="shared" si="1503"/>
        <v>#N/A</v>
      </c>
      <c r="BE1251" s="5" t="e">
        <f t="shared" si="1504"/>
        <v>#N/A</v>
      </c>
      <c r="BF1251" s="5" t="e">
        <f t="shared" si="1505"/>
        <v>#N/A</v>
      </c>
      <c r="BG1251" s="5" t="e">
        <f t="shared" si="1506"/>
        <v>#N/A</v>
      </c>
      <c r="BH1251" s="5" t="e">
        <f t="shared" si="1507"/>
        <v>#N/A</v>
      </c>
      <c r="BI1251" s="5" t="e">
        <f t="shared" si="1508"/>
        <v>#N/A</v>
      </c>
      <c r="BJ1251" s="8" t="e">
        <f t="shared" si="1509"/>
        <v>#N/A</v>
      </c>
      <c r="BK1251" s="8" t="e">
        <f t="shared" si="1510"/>
        <v>#N/A</v>
      </c>
      <c r="BL1251" s="8" t="e">
        <f t="shared" si="1511"/>
        <v>#N/A</v>
      </c>
      <c r="BM1251" s="8" t="e">
        <f t="shared" si="1512"/>
        <v>#N/A</v>
      </c>
      <c r="BN1251" s="8" t="e">
        <f t="shared" si="1513"/>
        <v>#N/A</v>
      </c>
    </row>
    <row r="1252" spans="1:66" x14ac:dyDescent="0.25">
      <c r="A1252" t="s">
        <v>25</v>
      </c>
      <c r="B1252" t="s">
        <v>260</v>
      </c>
      <c r="C1252" t="s">
        <v>469</v>
      </c>
      <c r="D1252" s="7" t="s">
        <v>562</v>
      </c>
      <c r="E1252">
        <f>VLOOKUP(A1252,home!$A$2:$E$405,3,FALSE)</f>
        <v>1.37894736842105</v>
      </c>
      <c r="F1252">
        <f>VLOOKUP(B1252,home!$B$2:$E$405,3,FALSE)</f>
        <v>0.95</v>
      </c>
      <c r="G1252">
        <f>VLOOKUP(C1252,away!$B$2:$E$405,4,FALSE)</f>
        <v>1.3</v>
      </c>
      <c r="H1252">
        <f>VLOOKUP(A1252,away!$A$2:$E$405,3,FALSE)</f>
        <v>1.1000000000000001</v>
      </c>
      <c r="I1252">
        <f>VLOOKUP(C1252,away!$B$2:$E$405,3,FALSE)</f>
        <v>1.07</v>
      </c>
      <c r="J1252">
        <f>VLOOKUP(B1252,home!$B$2:$E$405,4,FALSE)</f>
        <v>0.96</v>
      </c>
      <c r="K1252" s="3">
        <f t="shared" si="1458"/>
        <v>1.7029999999999967</v>
      </c>
      <c r="L1252" s="3">
        <f t="shared" si="1459"/>
        <v>1.1299200000000003</v>
      </c>
      <c r="M1252" s="5">
        <f t="shared" si="1460"/>
        <v>5.8840787475634954E-2</v>
      </c>
      <c r="N1252" s="5">
        <f t="shared" si="1461"/>
        <v>0.10020586107100612</v>
      </c>
      <c r="O1252" s="5">
        <f t="shared" si="1462"/>
        <v>6.6485382584469468E-2</v>
      </c>
      <c r="P1252" s="5">
        <f t="shared" si="1463"/>
        <v>0.11322460654135127</v>
      </c>
      <c r="Q1252" s="5">
        <f t="shared" si="1464"/>
        <v>8.532529070196157E-2</v>
      </c>
      <c r="R1252" s="5">
        <f t="shared" si="1465"/>
        <v>3.7561581744921892E-2</v>
      </c>
      <c r="S1252" s="5">
        <f t="shared" si="1466"/>
        <v>5.4468218715428882E-2</v>
      </c>
      <c r="T1252" s="5">
        <f t="shared" si="1467"/>
        <v>9.6410752469960448E-2</v>
      </c>
      <c r="U1252" s="5">
        <f t="shared" si="1468"/>
        <v>6.3967373711601855E-2</v>
      </c>
      <c r="V1252" s="5">
        <f t="shared" si="1469"/>
        <v>1.1645630518185134E-2</v>
      </c>
      <c r="W1252" s="5">
        <f t="shared" si="1470"/>
        <v>4.8436323355146756E-2</v>
      </c>
      <c r="X1252" s="5">
        <f t="shared" si="1471"/>
        <v>5.472917048544744E-2</v>
      </c>
      <c r="Y1252" s="5">
        <f t="shared" si="1472"/>
        <v>3.0919792157458402E-2</v>
      </c>
      <c r="Z1252" s="5">
        <f t="shared" si="1473"/>
        <v>1.4147194148407382E-2</v>
      </c>
      <c r="AA1252" s="5">
        <f t="shared" si="1474"/>
        <v>2.4092671634737724E-2</v>
      </c>
      <c r="AB1252" s="5">
        <f t="shared" si="1475"/>
        <v>2.0514909896979138E-2</v>
      </c>
      <c r="AC1252" s="5">
        <f t="shared" si="1476"/>
        <v>1.4005717695117787E-3</v>
      </c>
      <c r="AD1252" s="5">
        <f t="shared" si="1477"/>
        <v>2.0621764668453689E-2</v>
      </c>
      <c r="AE1252" s="5">
        <f t="shared" si="1478"/>
        <v>2.3300944334179195E-2</v>
      </c>
      <c r="AF1252" s="5">
        <f t="shared" si="1479"/>
        <v>1.3164101511037887E-2</v>
      </c>
      <c r="AG1252" s="5">
        <f t="shared" si="1480"/>
        <v>4.95812719311731E-3</v>
      </c>
      <c r="AH1252" s="5">
        <f t="shared" si="1481"/>
        <v>3.9962994030421197E-3</v>
      </c>
      <c r="AI1252" s="5">
        <f t="shared" si="1482"/>
        <v>6.805697883380717E-3</v>
      </c>
      <c r="AJ1252" s="5">
        <f t="shared" si="1483"/>
        <v>5.7950517476986702E-3</v>
      </c>
      <c r="AK1252" s="5">
        <f t="shared" si="1484"/>
        <v>3.2896577087769387E-3</v>
      </c>
      <c r="AL1252" s="5">
        <f t="shared" si="1485"/>
        <v>1.0780221974531543E-4</v>
      </c>
      <c r="AM1252" s="5">
        <f t="shared" si="1486"/>
        <v>7.0237730460753116E-3</v>
      </c>
      <c r="AN1252" s="5">
        <f t="shared" si="1487"/>
        <v>7.9363016402214191E-3</v>
      </c>
      <c r="AO1252" s="5">
        <f t="shared" si="1488"/>
        <v>4.4836929746594955E-3</v>
      </c>
      <c r="AP1252" s="5">
        <f t="shared" si="1489"/>
        <v>1.6887381219757526E-3</v>
      </c>
      <c r="AQ1252" s="5">
        <f t="shared" si="1490"/>
        <v>4.7703474469571085E-4</v>
      </c>
      <c r="AR1252" s="5">
        <f t="shared" si="1491"/>
        <v>9.0309972429706957E-4</v>
      </c>
      <c r="AS1252" s="5">
        <f t="shared" si="1492"/>
        <v>1.5379788304779065E-3</v>
      </c>
      <c r="AT1252" s="5">
        <f t="shared" si="1493"/>
        <v>1.3095889741519351E-3</v>
      </c>
      <c r="AU1252" s="5">
        <f t="shared" si="1494"/>
        <v>7.4341000766024702E-4</v>
      </c>
      <c r="AV1252" s="5">
        <f t="shared" si="1495"/>
        <v>3.1650681076134953E-4</v>
      </c>
      <c r="AW1252" s="5">
        <f t="shared" si="1496"/>
        <v>5.7621896300352556E-6</v>
      </c>
      <c r="AX1252" s="5">
        <f t="shared" si="1497"/>
        <v>1.9935809162443738E-3</v>
      </c>
      <c r="AY1252" s="5">
        <f t="shared" si="1498"/>
        <v>2.2525869488828434E-3</v>
      </c>
      <c r="AZ1252" s="5">
        <f t="shared" si="1499"/>
        <v>1.2726215226408519E-3</v>
      </c>
      <c r="BA1252" s="5">
        <f t="shared" si="1500"/>
        <v>4.7932017028745052E-4</v>
      </c>
      <c r="BB1252" s="5">
        <f t="shared" si="1501"/>
        <v>1.3539836170279912E-4</v>
      </c>
      <c r="BC1252" s="5">
        <f t="shared" si="1502"/>
        <v>3.0597863371045323E-5</v>
      </c>
      <c r="BD1252" s="5">
        <f t="shared" si="1503"/>
        <v>1.7007174007962415E-4</v>
      </c>
      <c r="BE1252" s="5">
        <f t="shared" si="1504"/>
        <v>2.8963217335559936E-4</v>
      </c>
      <c r="BF1252" s="5">
        <f t="shared" si="1505"/>
        <v>2.4662179561229239E-4</v>
      </c>
      <c r="BG1252" s="5">
        <f t="shared" si="1506"/>
        <v>1.3999897264257771E-4</v>
      </c>
      <c r="BH1252" s="5">
        <f t="shared" si="1507"/>
        <v>5.9604562602577339E-5</v>
      </c>
      <c r="BI1252" s="5">
        <f t="shared" si="1508"/>
        <v>2.0301314022437801E-5</v>
      </c>
      <c r="BJ1252" s="8">
        <f t="shared" si="1509"/>
        <v>0.50584577425852584</v>
      </c>
      <c r="BK1252" s="8">
        <f t="shared" si="1510"/>
        <v>0.24194020418874018</v>
      </c>
      <c r="BL1252" s="8">
        <f t="shared" si="1511"/>
        <v>0.23824544122127209</v>
      </c>
      <c r="BM1252" s="8">
        <f t="shared" si="1512"/>
        <v>0.5362882789383473</v>
      </c>
      <c r="BN1252" s="8">
        <f t="shared" si="1513"/>
        <v>0.46164351011934529</v>
      </c>
    </row>
    <row r="1253" spans="1:66" x14ac:dyDescent="0.25">
      <c r="A1253" t="s">
        <v>25</v>
      </c>
      <c r="B1253" t="s">
        <v>172</v>
      </c>
      <c r="C1253" t="s">
        <v>176</v>
      </c>
      <c r="D1253" s="7" t="s">
        <v>562</v>
      </c>
      <c r="E1253">
        <f>VLOOKUP(A1253,home!$A$2:$E$405,3,FALSE)</f>
        <v>1.37894736842105</v>
      </c>
      <c r="F1253">
        <f>VLOOKUP(B1253,home!$B$2:$E$405,3,FALSE)</f>
        <v>0.99</v>
      </c>
      <c r="G1253">
        <f>VLOOKUP(C1253,away!$B$2:$E$405,4,FALSE)</f>
        <v>0.95</v>
      </c>
      <c r="H1253">
        <f>VLOOKUP(A1253,away!$A$2:$E$405,3,FALSE)</f>
        <v>1.1000000000000001</v>
      </c>
      <c r="I1253">
        <f>VLOOKUP(C1253,away!$B$2:$E$405,3,FALSE)</f>
        <v>0.46</v>
      </c>
      <c r="J1253">
        <f>VLOOKUP(B1253,home!$B$2:$E$405,4,FALSE)</f>
        <v>0.62</v>
      </c>
      <c r="K1253" s="3">
        <f t="shared" si="1458"/>
        <v>1.2968999999999975</v>
      </c>
      <c r="L1253" s="3">
        <f t="shared" si="1459"/>
        <v>0.31372000000000005</v>
      </c>
      <c r="M1253" s="5">
        <f t="shared" si="1460"/>
        <v>0.19976372216487925</v>
      </c>
      <c r="N1253" s="5">
        <f t="shared" si="1461"/>
        <v>0.25907357127563135</v>
      </c>
      <c r="O1253" s="5">
        <f t="shared" si="1462"/>
        <v>6.2669874917565926E-2</v>
      </c>
      <c r="P1253" s="5">
        <f t="shared" si="1463"/>
        <v>8.1276560780591089E-2</v>
      </c>
      <c r="Q1253" s="5">
        <f t="shared" si="1464"/>
        <v>0.16799625729368284</v>
      </c>
      <c r="R1253" s="5">
        <f t="shared" si="1465"/>
        <v>9.8303965795693924E-3</v>
      </c>
      <c r="S1253" s="5">
        <f t="shared" si="1466"/>
        <v>8.2671158465760057E-3</v>
      </c>
      <c r="T1253" s="5">
        <f t="shared" si="1467"/>
        <v>5.2703785838174193E-2</v>
      </c>
      <c r="U1253" s="5">
        <f t="shared" si="1468"/>
        <v>1.274904132404352E-2</v>
      </c>
      <c r="V1253" s="5">
        <f t="shared" si="1469"/>
        <v>3.7373193596618485E-4</v>
      </c>
      <c r="W1253" s="5">
        <f t="shared" si="1470"/>
        <v>7.2624782028058957E-2</v>
      </c>
      <c r="X1253" s="5">
        <f t="shared" si="1471"/>
        <v>2.2783846617842659E-2</v>
      </c>
      <c r="Y1253" s="5">
        <f t="shared" si="1472"/>
        <v>3.5738741804748004E-3</v>
      </c>
      <c r="Z1253" s="5">
        <f t="shared" si="1473"/>
        <v>1.0279973383141702E-3</v>
      </c>
      <c r="AA1253" s="5">
        <f t="shared" si="1474"/>
        <v>1.3332097480596447E-3</v>
      </c>
      <c r="AB1253" s="5">
        <f t="shared" si="1475"/>
        <v>8.6451986112927499E-4</v>
      </c>
      <c r="AC1253" s="5">
        <f t="shared" si="1476"/>
        <v>9.5036169730972271E-6</v>
      </c>
      <c r="AD1253" s="5">
        <f t="shared" si="1477"/>
        <v>2.3546769953047376E-2</v>
      </c>
      <c r="AE1253" s="5">
        <f t="shared" si="1478"/>
        <v>7.3870926696700239E-3</v>
      </c>
      <c r="AF1253" s="5">
        <f t="shared" si="1479"/>
        <v>1.1587393561644402E-3</v>
      </c>
      <c r="AG1253" s="5">
        <f t="shared" si="1480"/>
        <v>1.2117323693863608E-4</v>
      </c>
      <c r="AH1253" s="5">
        <f t="shared" si="1481"/>
        <v>8.0625831243980368E-5</v>
      </c>
      <c r="AI1253" s="5">
        <f t="shared" si="1482"/>
        <v>1.0456364054031792E-4</v>
      </c>
      <c r="AJ1253" s="5">
        <f t="shared" si="1483"/>
        <v>6.7804292708369034E-5</v>
      </c>
      <c r="AK1253" s="5">
        <f t="shared" si="1484"/>
        <v>2.9311795737827875E-5</v>
      </c>
      <c r="AL1253" s="5">
        <f t="shared" si="1485"/>
        <v>1.5466698240871982E-7</v>
      </c>
      <c r="AM1253" s="5">
        <f t="shared" si="1486"/>
        <v>6.1075611904214183E-3</v>
      </c>
      <c r="AN1253" s="5">
        <f t="shared" si="1487"/>
        <v>1.9160640966590077E-3</v>
      </c>
      <c r="AO1253" s="5">
        <f t="shared" si="1488"/>
        <v>3.0055381420193201E-4</v>
      </c>
      <c r="AP1253" s="5">
        <f t="shared" si="1489"/>
        <v>3.1429914197143375E-5</v>
      </c>
      <c r="AQ1253" s="5">
        <f t="shared" si="1490"/>
        <v>2.4650481704819547E-6</v>
      </c>
      <c r="AR1253" s="5">
        <f t="shared" si="1491"/>
        <v>5.0587871555723053E-6</v>
      </c>
      <c r="AS1253" s="5">
        <f t="shared" si="1492"/>
        <v>6.5607410620617095E-6</v>
      </c>
      <c r="AT1253" s="5">
        <f t="shared" si="1493"/>
        <v>4.2543125416939077E-6</v>
      </c>
      <c r="AU1253" s="5">
        <f t="shared" si="1494"/>
        <v>1.8391393117742729E-6</v>
      </c>
      <c r="AV1253" s="5">
        <f t="shared" si="1495"/>
        <v>5.962949433600126E-7</v>
      </c>
      <c r="AW1253" s="5">
        <f t="shared" si="1496"/>
        <v>1.7480095791085138E-9</v>
      </c>
      <c r="AX1253" s="5">
        <f t="shared" si="1497"/>
        <v>1.320149351309585E-3</v>
      </c>
      <c r="AY1253" s="5">
        <f t="shared" si="1498"/>
        <v>4.1415725449284304E-4</v>
      </c>
      <c r="AZ1253" s="5">
        <f t="shared" si="1499"/>
        <v>6.4964706939747379E-5</v>
      </c>
      <c r="BA1253" s="5">
        <f t="shared" si="1500"/>
        <v>6.7935759537125173E-6</v>
      </c>
      <c r="BB1253" s="5">
        <f t="shared" si="1501"/>
        <v>5.3282016204967264E-7</v>
      </c>
      <c r="BC1253" s="5">
        <f t="shared" si="1502"/>
        <v>3.343126824764467E-8</v>
      </c>
      <c r="BD1253" s="5">
        <f t="shared" si="1503"/>
        <v>2.6450711774102386E-7</v>
      </c>
      <c r="BE1253" s="5">
        <f t="shared" si="1504"/>
        <v>3.4303928099833316E-7</v>
      </c>
      <c r="BF1253" s="5">
        <f t="shared" si="1505"/>
        <v>2.2244382176336871E-7</v>
      </c>
      <c r="BG1253" s="5">
        <f t="shared" si="1506"/>
        <v>9.6162464148304114E-8</v>
      </c>
      <c r="BH1253" s="5">
        <f t="shared" si="1507"/>
        <v>3.117827493848385E-8</v>
      </c>
      <c r="BI1253" s="5">
        <f t="shared" si="1508"/>
        <v>8.0870209535439271E-9</v>
      </c>
      <c r="BJ1253" s="8">
        <f t="shared" si="1509"/>
        <v>0.62113459765346124</v>
      </c>
      <c r="BK1253" s="8">
        <f t="shared" si="1510"/>
        <v>0.29010494626646088</v>
      </c>
      <c r="BL1253" s="8">
        <f t="shared" si="1511"/>
        <v>8.774862268359325E-2</v>
      </c>
      <c r="BM1253" s="8">
        <f t="shared" si="1512"/>
        <v>0.21899162542342668</v>
      </c>
      <c r="BN1253" s="8">
        <f t="shared" si="1513"/>
        <v>0.78061038301191987</v>
      </c>
    </row>
    <row r="1254" spans="1:66" x14ac:dyDescent="0.25">
      <c r="A1254" t="s">
        <v>25</v>
      </c>
      <c r="B1254" t="s">
        <v>468</v>
      </c>
      <c r="C1254" t="s">
        <v>169</v>
      </c>
      <c r="D1254" s="7" t="s">
        <v>562</v>
      </c>
      <c r="E1254">
        <f>VLOOKUP(A1254,home!$A$2:$E$405,3,FALSE)</f>
        <v>1.37894736842105</v>
      </c>
      <c r="F1254">
        <f>VLOOKUP(B1254,home!$B$2:$E$405,3,FALSE)</f>
        <v>0.73</v>
      </c>
      <c r="G1254">
        <f>VLOOKUP(C1254,away!$B$2:$E$405,4,FALSE)</f>
        <v>0.92</v>
      </c>
      <c r="H1254">
        <f>VLOOKUP(A1254,away!$A$2:$E$405,3,FALSE)</f>
        <v>1.1000000000000001</v>
      </c>
      <c r="I1254">
        <f>VLOOKUP(C1254,away!$B$2:$E$405,3,FALSE)</f>
        <v>1.07</v>
      </c>
      <c r="J1254">
        <f>VLOOKUP(B1254,home!$B$2:$E$405,4,FALSE)</f>
        <v>0.77</v>
      </c>
      <c r="K1254" s="3">
        <f t="shared" si="1458"/>
        <v>0.92610105263157727</v>
      </c>
      <c r="L1254" s="3">
        <f t="shared" si="1459"/>
        <v>0.90629000000000026</v>
      </c>
      <c r="M1254" s="5">
        <f t="shared" si="1460"/>
        <v>0.16003046867937276</v>
      </c>
      <c r="N1254" s="5">
        <f t="shared" si="1461"/>
        <v>0.14820438549709178</v>
      </c>
      <c r="O1254" s="5">
        <f t="shared" si="1462"/>
        <v>0.14503401345942879</v>
      </c>
      <c r="P1254" s="5">
        <f t="shared" si="1463"/>
        <v>0.13431615253215937</v>
      </c>
      <c r="Q1254" s="5">
        <f t="shared" si="1464"/>
        <v>6.8626118706736378E-2</v>
      </c>
      <c r="R1254" s="5">
        <f t="shared" si="1465"/>
        <v>6.5721438029072862E-2</v>
      </c>
      <c r="S1254" s="5">
        <f t="shared" si="1466"/>
        <v>2.8183428099538645E-2</v>
      </c>
      <c r="T1254" s="5">
        <f t="shared" si="1467"/>
        <v>6.2195165122728137E-2</v>
      </c>
      <c r="U1254" s="5">
        <f t="shared" si="1468"/>
        <v>6.0864692939185359E-2</v>
      </c>
      <c r="V1254" s="5">
        <f t="shared" si="1469"/>
        <v>2.6283117338952596E-3</v>
      </c>
      <c r="W1254" s="5">
        <f t="shared" si="1470"/>
        <v>2.1184906924109383E-2</v>
      </c>
      <c r="X1254" s="5">
        <f t="shared" si="1471"/>
        <v>1.9199669296251099E-2</v>
      </c>
      <c r="Y1254" s="5">
        <f t="shared" si="1472"/>
        <v>8.7002341432497049E-3</v>
      </c>
      <c r="Z1254" s="5">
        <f t="shared" si="1473"/>
        <v>1.9854227357122826E-2</v>
      </c>
      <c r="AA1254" s="5">
        <f t="shared" si="1474"/>
        <v>1.8387020854618109E-2</v>
      </c>
      <c r="AB1254" s="5">
        <f t="shared" si="1475"/>
        <v>8.5141196841102967E-3</v>
      </c>
      <c r="AC1254" s="5">
        <f t="shared" si="1476"/>
        <v>1.3787402590629416E-4</v>
      </c>
      <c r="AD1254" s="5">
        <f t="shared" si="1477"/>
        <v>4.904841150579921E-3</v>
      </c>
      <c r="AE1254" s="5">
        <f t="shared" si="1478"/>
        <v>4.445208486359078E-3</v>
      </c>
      <c r="AF1254" s="5">
        <f t="shared" si="1479"/>
        <v>2.0143239995511846E-3</v>
      </c>
      <c r="AG1254" s="5">
        <f t="shared" si="1480"/>
        <v>6.0852056585108125E-4</v>
      </c>
      <c r="AH1254" s="5">
        <f t="shared" si="1481"/>
        <v>4.4984219278717133E-3</v>
      </c>
      <c r="AI1254" s="5">
        <f t="shared" si="1482"/>
        <v>4.1659932825829629E-3</v>
      </c>
      <c r="AJ1254" s="5">
        <f t="shared" si="1483"/>
        <v>1.9290653821280809E-3</v>
      </c>
      <c r="AK1254" s="5">
        <f t="shared" si="1484"/>
        <v>5.955031603279839E-4</v>
      </c>
      <c r="AL1254" s="5">
        <f t="shared" si="1485"/>
        <v>4.6287957153848387E-6</v>
      </c>
      <c r="AM1254" s="5">
        <f t="shared" si="1486"/>
        <v>9.0847571050854854E-4</v>
      </c>
      <c r="AN1254" s="5">
        <f t="shared" si="1487"/>
        <v>8.2334245167679277E-4</v>
      </c>
      <c r="AO1254" s="5">
        <f t="shared" si="1488"/>
        <v>3.7309351526508029E-4</v>
      </c>
      <c r="AP1254" s="5">
        <f t="shared" si="1489"/>
        <v>1.1271030731652991E-4</v>
      </c>
      <c r="AQ1254" s="5">
        <f t="shared" si="1490"/>
        <v>2.5537056104474487E-5</v>
      </c>
      <c r="AR1254" s="5">
        <f t="shared" si="1491"/>
        <v>8.1537496180217144E-4</v>
      </c>
      <c r="AS1254" s="5">
        <f t="shared" si="1492"/>
        <v>7.5511961041442306E-4</v>
      </c>
      <c r="AT1254" s="5">
        <f t="shared" si="1493"/>
        <v>3.4965853303377188E-4</v>
      </c>
      <c r="AU1254" s="5">
        <f t="shared" si="1494"/>
        <v>1.0793971183472976E-4</v>
      </c>
      <c r="AV1254" s="5">
        <f t="shared" si="1495"/>
        <v>2.499077018772308E-5</v>
      </c>
      <c r="AW1254" s="5">
        <f t="shared" si="1496"/>
        <v>1.0791730205408558E-7</v>
      </c>
      <c r="AX1254" s="5">
        <f t="shared" si="1497"/>
        <v>1.4022338529869776E-4</v>
      </c>
      <c r="AY1254" s="5">
        <f t="shared" si="1498"/>
        <v>1.2708305186235683E-4</v>
      </c>
      <c r="AZ1254" s="5">
        <f t="shared" si="1499"/>
        <v>5.7587049536167692E-5</v>
      </c>
      <c r="BA1254" s="5">
        <f t="shared" si="1500"/>
        <v>1.7396855708044479E-5</v>
      </c>
      <c r="BB1254" s="5">
        <f t="shared" si="1501"/>
        <v>3.9416490899109096E-6</v>
      </c>
      <c r="BC1254" s="5">
        <f t="shared" si="1502"/>
        <v>7.1445543073907203E-7</v>
      </c>
      <c r="BD1254" s="5">
        <f t="shared" si="1503"/>
        <v>1.2316102902194831E-4</v>
      </c>
      <c r="BE1254" s="5">
        <f t="shared" si="1504"/>
        <v>1.1405955862041456E-4</v>
      </c>
      <c r="BF1254" s="5">
        <f t="shared" si="1505"/>
        <v>5.2815338650529509E-5</v>
      </c>
      <c r="BG1254" s="5">
        <f t="shared" si="1506"/>
        <v>1.6304113573116205E-5</v>
      </c>
      <c r="BH1254" s="5">
        <f t="shared" si="1507"/>
        <v>3.7748141855719246E-6</v>
      </c>
      <c r="BI1254" s="5">
        <f t="shared" si="1508"/>
        <v>6.9917187814935411E-7</v>
      </c>
      <c r="BJ1254" s="8">
        <f t="shared" si="1509"/>
        <v>0.34267347938030529</v>
      </c>
      <c r="BK1254" s="8">
        <f t="shared" si="1510"/>
        <v>0.32542794691845012</v>
      </c>
      <c r="BL1254" s="8">
        <f t="shared" si="1511"/>
        <v>0.31207416633252866</v>
      </c>
      <c r="BM1254" s="8">
        <f t="shared" si="1512"/>
        <v>0.27797026794998447</v>
      </c>
      <c r="BN1254" s="8">
        <f t="shared" si="1513"/>
        <v>0.72193257690386192</v>
      </c>
    </row>
    <row r="1255" spans="1:66" x14ac:dyDescent="0.25">
      <c r="A1255" t="s">
        <v>178</v>
      </c>
      <c r="B1255" t="s">
        <v>460</v>
      </c>
      <c r="C1255" t="s">
        <v>185</v>
      </c>
      <c r="D1255" s="7" t="s">
        <v>562</v>
      </c>
      <c r="E1255">
        <f>VLOOKUP(A1255,home!$A$2:$E$405,3,FALSE)</f>
        <v>1.5686274509803899</v>
      </c>
      <c r="F1255">
        <f>VLOOKUP(B1255,home!$B$2:$E$405,3,FALSE)</f>
        <v>0.49</v>
      </c>
      <c r="G1255">
        <f>VLOOKUP(C1255,away!$B$2:$E$405,4,FALSE)</f>
        <v>1.35</v>
      </c>
      <c r="H1255">
        <f>VLOOKUP(A1255,away!$A$2:$E$405,3,FALSE)</f>
        <v>1.29084967320261</v>
      </c>
      <c r="I1255">
        <f>VLOOKUP(C1255,away!$B$2:$E$405,3,FALSE)</f>
        <v>0.6</v>
      </c>
      <c r="J1255">
        <f>VLOOKUP(B1255,home!$B$2:$E$405,4,FALSE)</f>
        <v>1</v>
      </c>
      <c r="K1255" s="3">
        <f t="shared" si="1458"/>
        <v>1.037647058823528</v>
      </c>
      <c r="L1255" s="3">
        <f t="shared" si="1459"/>
        <v>0.77450980392156599</v>
      </c>
      <c r="M1255" s="5">
        <f t="shared" si="1460"/>
        <v>0.16330153768259942</v>
      </c>
      <c r="N1255" s="5">
        <f t="shared" si="1461"/>
        <v>0.16944936027770879</v>
      </c>
      <c r="O1255" s="5">
        <f t="shared" si="1462"/>
        <v>0.12647864193064029</v>
      </c>
      <c r="P1255" s="5">
        <f t="shared" si="1463"/>
        <v>0.13124019080332303</v>
      </c>
      <c r="Q1255" s="5">
        <f t="shared" si="1464"/>
        <v>8.7914315155846454E-2</v>
      </c>
      <c r="R1255" s="5">
        <f t="shared" si="1465"/>
        <v>4.8979474080983083E-2</v>
      </c>
      <c r="S1255" s="5">
        <f t="shared" si="1466"/>
        <v>2.636837951209314E-2</v>
      </c>
      <c r="T1255" s="5">
        <f t="shared" si="1467"/>
        <v>6.8090498993253395E-2</v>
      </c>
      <c r="U1255" s="5">
        <f t="shared" si="1468"/>
        <v>5.0823407222855319E-2</v>
      </c>
      <c r="V1255" s="5">
        <f t="shared" si="1469"/>
        <v>2.3546020090268061E-3</v>
      </c>
      <c r="W1255" s="5">
        <f t="shared" si="1470"/>
        <v>3.0408010183316264E-2</v>
      </c>
      <c r="X1255" s="5">
        <f t="shared" si="1471"/>
        <v>2.3551302004725262E-2</v>
      </c>
      <c r="Y1255" s="5">
        <f t="shared" si="1472"/>
        <v>9.120357148888673E-3</v>
      </c>
      <c r="Z1255" s="5">
        <f t="shared" si="1473"/>
        <v>1.2645027622214543E-2</v>
      </c>
      <c r="AA1255" s="5">
        <f t="shared" si="1474"/>
        <v>1.3121075720933189E-2</v>
      </c>
      <c r="AB1255" s="5">
        <f t="shared" si="1475"/>
        <v>6.8075228152135641E-3</v>
      </c>
      <c r="AC1255" s="5">
        <f t="shared" si="1476"/>
        <v>1.1826986648282077E-4</v>
      </c>
      <c r="AD1255" s="5">
        <f t="shared" si="1477"/>
        <v>7.888195582848501E-3</v>
      </c>
      <c r="AE1255" s="5">
        <f t="shared" si="1478"/>
        <v>6.1094848141669553E-3</v>
      </c>
      <c r="AF1255" s="5">
        <f t="shared" si="1479"/>
        <v>2.3659279427411173E-3</v>
      </c>
      <c r="AG1255" s="5">
        <f t="shared" si="1480"/>
        <v>6.1081146234165883E-4</v>
      </c>
      <c r="AH1255" s="5">
        <f t="shared" si="1481"/>
        <v>2.4484244660660428E-3</v>
      </c>
      <c r="AI1255" s="5">
        <f t="shared" si="1482"/>
        <v>2.5406004459649959E-3</v>
      </c>
      <c r="AJ1255" s="5">
        <f t="shared" si="1483"/>
        <v>1.3181232902006608E-3</v>
      </c>
      <c r="AK1255" s="5">
        <f t="shared" si="1484"/>
        <v>4.5591558508116921E-4</v>
      </c>
      <c r="AL1255" s="5">
        <f t="shared" si="1485"/>
        <v>3.801987431044961E-6</v>
      </c>
      <c r="AM1255" s="5">
        <f t="shared" si="1486"/>
        <v>1.6370325891934994E-3</v>
      </c>
      <c r="AN1255" s="5">
        <f t="shared" si="1487"/>
        <v>1.2678977896694705E-3</v>
      </c>
      <c r="AO1255" s="5">
        <f t="shared" si="1488"/>
        <v>4.9099963423474436E-4</v>
      </c>
      <c r="AP1255" s="5">
        <f t="shared" si="1489"/>
        <v>1.2676134347890415E-4</v>
      </c>
      <c r="AQ1255" s="5">
        <f t="shared" si="1490"/>
        <v>2.4544475820670077E-5</v>
      </c>
      <c r="AR1255" s="5">
        <f t="shared" si="1491"/>
        <v>3.7926575062591521E-4</v>
      </c>
      <c r="AS1255" s="5">
        <f t="shared" si="1492"/>
        <v>3.9354399064947852E-4</v>
      </c>
      <c r="AT1255" s="5">
        <f t="shared" si="1493"/>
        <v>2.0417988220755272E-4</v>
      </c>
      <c r="AU1255" s="5">
        <f t="shared" si="1494"/>
        <v>7.0622218081200494E-5</v>
      </c>
      <c r="AV1255" s="5">
        <f t="shared" si="1495"/>
        <v>1.8320234219887867E-5</v>
      </c>
      <c r="AW1255" s="5">
        <f t="shared" si="1496"/>
        <v>8.4875970851066646E-8</v>
      </c>
      <c r="AX1255" s="5">
        <f t="shared" si="1497"/>
        <v>2.8311034189581639E-4</v>
      </c>
      <c r="AY1255" s="5">
        <f t="shared" si="1498"/>
        <v>2.1927173538989624E-4</v>
      </c>
      <c r="AZ1255" s="5">
        <f t="shared" si="1499"/>
        <v>8.4914054391185031E-5</v>
      </c>
      <c r="BA1255" s="5">
        <f t="shared" si="1500"/>
        <v>2.1922255872233968E-5</v>
      </c>
      <c r="BB1255" s="5">
        <f t="shared" si="1501"/>
        <v>4.2447505242805815E-6</v>
      </c>
      <c r="BC1255" s="5">
        <f t="shared" si="1502"/>
        <v>6.5752017925130376E-7</v>
      </c>
      <c r="BD1255" s="5">
        <f t="shared" si="1503"/>
        <v>4.8957507025240497E-5</v>
      </c>
      <c r="BE1255" s="5">
        <f t="shared" si="1504"/>
        <v>5.0800613172073007E-5</v>
      </c>
      <c r="BF1255" s="5">
        <f t="shared" si="1505"/>
        <v>2.6356553422216667E-5</v>
      </c>
      <c r="BG1255" s="5">
        <f t="shared" si="1506"/>
        <v>9.1162667130961062E-6</v>
      </c>
      <c r="BH1255" s="5">
        <f t="shared" si="1507"/>
        <v>2.364866835573751E-6</v>
      </c>
      <c r="BI1255" s="5">
        <f t="shared" si="1508"/>
        <v>4.9077942328848156E-7</v>
      </c>
      <c r="BJ1255" s="8">
        <f t="shared" si="1509"/>
        <v>0.40966962005648705</v>
      </c>
      <c r="BK1255" s="8">
        <f t="shared" si="1510"/>
        <v>0.32360605359634614</v>
      </c>
      <c r="BL1255" s="8">
        <f t="shared" si="1511"/>
        <v>0.25417720422031381</v>
      </c>
      <c r="BM1255" s="8">
        <f t="shared" si="1512"/>
        <v>0.27251519870484137</v>
      </c>
      <c r="BN1255" s="8">
        <f t="shared" si="1513"/>
        <v>0.72736351993110115</v>
      </c>
    </row>
    <row r="1256" spans="1:66" x14ac:dyDescent="0.25">
      <c r="A1256" t="s">
        <v>178</v>
      </c>
      <c r="B1256" t="s">
        <v>273</v>
      </c>
      <c r="C1256" t="s">
        <v>272</v>
      </c>
      <c r="D1256" s="7" t="s">
        <v>562</v>
      </c>
      <c r="E1256">
        <f>VLOOKUP(A1256,home!$A$2:$E$405,3,FALSE)</f>
        <v>1.5686274509803899</v>
      </c>
      <c r="F1256">
        <f>VLOOKUP(B1256,home!$B$2:$E$405,3,FALSE)</f>
        <v>2.33</v>
      </c>
      <c r="G1256">
        <f>VLOOKUP(C1256,away!$B$2:$E$405,4,FALSE)</f>
        <v>0.9</v>
      </c>
      <c r="H1256">
        <f>VLOOKUP(A1256,away!$A$2:$E$405,3,FALSE)</f>
        <v>1.29084967320261</v>
      </c>
      <c r="I1256">
        <f>VLOOKUP(C1256,away!$B$2:$E$405,3,FALSE)</f>
        <v>0.53</v>
      </c>
      <c r="J1256">
        <f>VLOOKUP(B1256,home!$B$2:$E$405,4,FALSE)</f>
        <v>0.36</v>
      </c>
      <c r="K1256" s="3">
        <f t="shared" si="1458"/>
        <v>3.289411764705878</v>
      </c>
      <c r="L1256" s="3">
        <f t="shared" si="1459"/>
        <v>0.24629411764705797</v>
      </c>
      <c r="M1256" s="5">
        <f t="shared" si="1460"/>
        <v>2.913818160016125E-2</v>
      </c>
      <c r="N1256" s="5">
        <f t="shared" si="1461"/>
        <v>9.5847477357706781E-2</v>
      </c>
      <c r="O1256" s="5">
        <f t="shared" si="1462"/>
        <v>7.1765627270514538E-3</v>
      </c>
      <c r="P1256" s="5">
        <f t="shared" si="1463"/>
        <v>2.3606669864512757E-2</v>
      </c>
      <c r="Q1256" s="5">
        <f t="shared" si="1464"/>
        <v>0.15764090981891049</v>
      </c>
      <c r="R1256" s="5">
        <f t="shared" si="1465"/>
        <v>8.8377259229895121E-4</v>
      </c>
      <c r="S1256" s="5">
        <f t="shared" si="1466"/>
        <v>4.781311251154146E-3</v>
      </c>
      <c r="T1256" s="5">
        <f t="shared" si="1467"/>
        <v>3.8826028788927991E-2</v>
      </c>
      <c r="U1256" s="5">
        <f t="shared" si="1468"/>
        <v>2.907091962432782E-3</v>
      </c>
      <c r="V1256" s="5">
        <f t="shared" si="1469"/>
        <v>4.3040448429985516E-4</v>
      </c>
      <c r="W1256" s="5">
        <f t="shared" si="1470"/>
        <v>0.1728486211190875</v>
      </c>
      <c r="X1256" s="5">
        <f t="shared" si="1471"/>
        <v>4.2571598625036282E-2</v>
      </c>
      <c r="Y1256" s="5">
        <f t="shared" si="1472"/>
        <v>5.2425671600890098E-3</v>
      </c>
      <c r="Z1256" s="5">
        <f t="shared" si="1473"/>
        <v>7.2555996940307772E-5</v>
      </c>
      <c r="AA1256" s="5">
        <f t="shared" si="1474"/>
        <v>2.3866654993541213E-4</v>
      </c>
      <c r="AB1256" s="5">
        <f t="shared" si="1475"/>
        <v>3.9253627859965379E-4</v>
      </c>
      <c r="AC1256" s="5">
        <f t="shared" si="1476"/>
        <v>2.1793605526966703E-5</v>
      </c>
      <c r="AD1256" s="5">
        <f t="shared" si="1477"/>
        <v>0.14214257195557883</v>
      </c>
      <c r="AE1256" s="5">
        <f t="shared" si="1478"/>
        <v>3.5008879339882733E-2</v>
      </c>
      <c r="AF1256" s="5">
        <f t="shared" si="1479"/>
        <v>4.3112405234143683E-3</v>
      </c>
      <c r="AG1256" s="5">
        <f t="shared" si="1480"/>
        <v>3.5394439355952749E-4</v>
      </c>
      <c r="AH1256" s="5">
        <f t="shared" si="1481"/>
        <v>4.4675288116039332E-6</v>
      </c>
      <c r="AI1256" s="5">
        <f t="shared" si="1482"/>
        <v>1.4695541832052452E-5</v>
      </c>
      <c r="AJ1256" s="5">
        <f t="shared" si="1483"/>
        <v>2.4169844095540353E-5</v>
      </c>
      <c r="AK1256" s="5">
        <f t="shared" si="1484"/>
        <v>2.6501523172992449E-5</v>
      </c>
      <c r="AL1256" s="5">
        <f t="shared" si="1485"/>
        <v>7.0625471128188235E-7</v>
      </c>
      <c r="AM1256" s="5">
        <f t="shared" si="1486"/>
        <v>9.3513089691246568E-2</v>
      </c>
      <c r="AN1256" s="5">
        <f t="shared" si="1487"/>
        <v>2.3031723913955762E-2</v>
      </c>
      <c r="AO1256" s="5">
        <f t="shared" si="1488"/>
        <v>2.8362890596391899E-3</v>
      </c>
      <c r="AP1256" s="5">
        <f t="shared" si="1489"/>
        <v>2.3285377044527942E-4</v>
      </c>
      <c r="AQ1256" s="5">
        <f t="shared" si="1490"/>
        <v>1.4337628483152665E-5</v>
      </c>
      <c r="AR1256" s="5">
        <f t="shared" si="1491"/>
        <v>2.2006521334336006E-7</v>
      </c>
      <c r="AS1256" s="5">
        <f t="shared" si="1492"/>
        <v>7.2388510177415764E-7</v>
      </c>
      <c r="AT1256" s="5">
        <f t="shared" si="1493"/>
        <v>1.1905780850356132E-6</v>
      </c>
      <c r="AU1256" s="5">
        <f t="shared" si="1494"/>
        <v>1.3054338532390472E-6</v>
      </c>
      <c r="AV1256" s="5">
        <f t="shared" si="1495"/>
        <v>1.0735273687224621E-6</v>
      </c>
      <c r="AW1256" s="5">
        <f t="shared" si="1496"/>
        <v>1.5893924220068598E-8</v>
      </c>
      <c r="AX1256" s="5">
        <f t="shared" si="1497"/>
        <v>5.1267176230730384E-2</v>
      </c>
      <c r="AY1256" s="5">
        <f t="shared" si="1498"/>
        <v>1.2626803934003962E-2</v>
      </c>
      <c r="AZ1256" s="5">
        <f t="shared" si="1499"/>
        <v>1.5549537668139535E-3</v>
      </c>
      <c r="BA1256" s="5">
        <f t="shared" si="1500"/>
        <v>1.2765865532647064E-4</v>
      </c>
      <c r="BB1256" s="5">
        <f t="shared" si="1501"/>
        <v>7.8603939684107418E-6</v>
      </c>
      <c r="BC1256" s="5">
        <f t="shared" si="1502"/>
        <v>3.8719375936159603E-7</v>
      </c>
      <c r="BD1256" s="5">
        <f t="shared" si="1503"/>
        <v>9.033461257535739E-9</v>
      </c>
      <c r="BE1256" s="5">
        <f t="shared" si="1504"/>
        <v>2.9714773736552821E-8</v>
      </c>
      <c r="BF1256" s="5">
        <f t="shared" si="1505"/>
        <v>4.887206315729505E-8</v>
      </c>
      <c r="BG1256" s="5">
        <f t="shared" si="1506"/>
        <v>5.3586779838351681E-8</v>
      </c>
      <c r="BH1256" s="5">
        <f t="shared" si="1507"/>
        <v>4.4067246008244436E-8</v>
      </c>
      <c r="BI1256" s="5">
        <f t="shared" si="1508"/>
        <v>2.8991063491541479E-8</v>
      </c>
      <c r="BJ1256" s="8">
        <f t="shared" si="1509"/>
        <v>0.88000697332056588</v>
      </c>
      <c r="BK1256" s="8">
        <f t="shared" si="1510"/>
        <v>7.0605870994370212E-2</v>
      </c>
      <c r="BL1256" s="8">
        <f t="shared" si="1511"/>
        <v>1.1673192303240047E-2</v>
      </c>
      <c r="BM1256" s="8">
        <f t="shared" si="1512"/>
        <v>0.63543823061439497</v>
      </c>
      <c r="BN1256" s="8">
        <f t="shared" si="1513"/>
        <v>0.31429357396064167</v>
      </c>
    </row>
    <row r="1257" spans="1:66" x14ac:dyDescent="0.25">
      <c r="A1257" t="s">
        <v>178</v>
      </c>
      <c r="B1257" t="s">
        <v>517</v>
      </c>
      <c r="C1257" t="s">
        <v>518</v>
      </c>
      <c r="D1257" s="7" t="s">
        <v>562</v>
      </c>
      <c r="E1257">
        <f>VLOOKUP(A1257,home!$A$2:$E$405,3,FALSE)</f>
        <v>1.5686274509803899</v>
      </c>
      <c r="F1257" t="e">
        <f>VLOOKUP(B1257,home!$B$2:$E$405,3,FALSE)</f>
        <v>#N/A</v>
      </c>
      <c r="G1257" t="e">
        <f>VLOOKUP(C1257,away!$B$2:$E$405,4,FALSE)</f>
        <v>#N/A</v>
      </c>
      <c r="H1257">
        <f>VLOOKUP(A1257,away!$A$2:$E$405,3,FALSE)</f>
        <v>1.29084967320261</v>
      </c>
      <c r="I1257" t="e">
        <f>VLOOKUP(C1257,away!$B$2:$E$405,3,FALSE)</f>
        <v>#N/A</v>
      </c>
      <c r="J1257" t="e">
        <f>VLOOKUP(B1257,home!$B$2:$E$405,4,FALSE)</f>
        <v>#N/A</v>
      </c>
      <c r="K1257" s="3" t="e">
        <f t="shared" si="1458"/>
        <v>#N/A</v>
      </c>
      <c r="L1257" s="3" t="e">
        <f t="shared" si="1459"/>
        <v>#N/A</v>
      </c>
      <c r="M1257" s="5" t="e">
        <f t="shared" si="1460"/>
        <v>#N/A</v>
      </c>
      <c r="N1257" s="5" t="e">
        <f t="shared" si="1461"/>
        <v>#N/A</v>
      </c>
      <c r="O1257" s="5" t="e">
        <f t="shared" si="1462"/>
        <v>#N/A</v>
      </c>
      <c r="P1257" s="5" t="e">
        <f t="shared" si="1463"/>
        <v>#N/A</v>
      </c>
      <c r="Q1257" s="5" t="e">
        <f t="shared" si="1464"/>
        <v>#N/A</v>
      </c>
      <c r="R1257" s="5" t="e">
        <f t="shared" si="1465"/>
        <v>#N/A</v>
      </c>
      <c r="S1257" s="5" t="e">
        <f t="shared" si="1466"/>
        <v>#N/A</v>
      </c>
      <c r="T1257" s="5" t="e">
        <f t="shared" si="1467"/>
        <v>#N/A</v>
      </c>
      <c r="U1257" s="5" t="e">
        <f t="shared" si="1468"/>
        <v>#N/A</v>
      </c>
      <c r="V1257" s="5" t="e">
        <f t="shared" si="1469"/>
        <v>#N/A</v>
      </c>
      <c r="W1257" s="5" t="e">
        <f t="shared" si="1470"/>
        <v>#N/A</v>
      </c>
      <c r="X1257" s="5" t="e">
        <f t="shared" si="1471"/>
        <v>#N/A</v>
      </c>
      <c r="Y1257" s="5" t="e">
        <f t="shared" si="1472"/>
        <v>#N/A</v>
      </c>
      <c r="Z1257" s="5" t="e">
        <f t="shared" si="1473"/>
        <v>#N/A</v>
      </c>
      <c r="AA1257" s="5" t="e">
        <f t="shared" si="1474"/>
        <v>#N/A</v>
      </c>
      <c r="AB1257" s="5" t="e">
        <f t="shared" si="1475"/>
        <v>#N/A</v>
      </c>
      <c r="AC1257" s="5" t="e">
        <f t="shared" si="1476"/>
        <v>#N/A</v>
      </c>
      <c r="AD1257" s="5" t="e">
        <f t="shared" si="1477"/>
        <v>#N/A</v>
      </c>
      <c r="AE1257" s="5" t="e">
        <f t="shared" si="1478"/>
        <v>#N/A</v>
      </c>
      <c r="AF1257" s="5" t="e">
        <f t="shared" si="1479"/>
        <v>#N/A</v>
      </c>
      <c r="AG1257" s="5" t="e">
        <f t="shared" si="1480"/>
        <v>#N/A</v>
      </c>
      <c r="AH1257" s="5" t="e">
        <f t="shared" si="1481"/>
        <v>#N/A</v>
      </c>
      <c r="AI1257" s="5" t="e">
        <f t="shared" si="1482"/>
        <v>#N/A</v>
      </c>
      <c r="AJ1257" s="5" t="e">
        <f t="shared" si="1483"/>
        <v>#N/A</v>
      </c>
      <c r="AK1257" s="5" t="e">
        <f t="shared" si="1484"/>
        <v>#N/A</v>
      </c>
      <c r="AL1257" s="5" t="e">
        <f t="shared" si="1485"/>
        <v>#N/A</v>
      </c>
      <c r="AM1257" s="5" t="e">
        <f t="shared" si="1486"/>
        <v>#N/A</v>
      </c>
      <c r="AN1257" s="5" t="e">
        <f t="shared" si="1487"/>
        <v>#N/A</v>
      </c>
      <c r="AO1257" s="5" t="e">
        <f t="shared" si="1488"/>
        <v>#N/A</v>
      </c>
      <c r="AP1257" s="5" t="e">
        <f t="shared" si="1489"/>
        <v>#N/A</v>
      </c>
      <c r="AQ1257" s="5" t="e">
        <f t="shared" si="1490"/>
        <v>#N/A</v>
      </c>
      <c r="AR1257" s="5" t="e">
        <f t="shared" si="1491"/>
        <v>#N/A</v>
      </c>
      <c r="AS1257" s="5" t="e">
        <f t="shared" si="1492"/>
        <v>#N/A</v>
      </c>
      <c r="AT1257" s="5" t="e">
        <f t="shared" si="1493"/>
        <v>#N/A</v>
      </c>
      <c r="AU1257" s="5" t="e">
        <f t="shared" si="1494"/>
        <v>#N/A</v>
      </c>
      <c r="AV1257" s="5" t="e">
        <f t="shared" si="1495"/>
        <v>#N/A</v>
      </c>
      <c r="AW1257" s="5" t="e">
        <f t="shared" si="1496"/>
        <v>#N/A</v>
      </c>
      <c r="AX1257" s="5" t="e">
        <f t="shared" si="1497"/>
        <v>#N/A</v>
      </c>
      <c r="AY1257" s="5" t="e">
        <f t="shared" si="1498"/>
        <v>#N/A</v>
      </c>
      <c r="AZ1257" s="5" t="e">
        <f t="shared" si="1499"/>
        <v>#N/A</v>
      </c>
      <c r="BA1257" s="5" t="e">
        <f t="shared" si="1500"/>
        <v>#N/A</v>
      </c>
      <c r="BB1257" s="5" t="e">
        <f t="shared" si="1501"/>
        <v>#N/A</v>
      </c>
      <c r="BC1257" s="5" t="e">
        <f t="shared" si="1502"/>
        <v>#N/A</v>
      </c>
      <c r="BD1257" s="5" t="e">
        <f t="shared" si="1503"/>
        <v>#N/A</v>
      </c>
      <c r="BE1257" s="5" t="e">
        <f t="shared" si="1504"/>
        <v>#N/A</v>
      </c>
      <c r="BF1257" s="5" t="e">
        <f t="shared" si="1505"/>
        <v>#N/A</v>
      </c>
      <c r="BG1257" s="5" t="e">
        <f t="shared" si="1506"/>
        <v>#N/A</v>
      </c>
      <c r="BH1257" s="5" t="e">
        <f t="shared" si="1507"/>
        <v>#N/A</v>
      </c>
      <c r="BI1257" s="5" t="e">
        <f t="shared" si="1508"/>
        <v>#N/A</v>
      </c>
      <c r="BJ1257" s="8" t="e">
        <f t="shared" si="1509"/>
        <v>#N/A</v>
      </c>
      <c r="BK1257" s="8" t="e">
        <f t="shared" si="1510"/>
        <v>#N/A</v>
      </c>
      <c r="BL1257" s="8" t="e">
        <f t="shared" si="1511"/>
        <v>#N/A</v>
      </c>
      <c r="BM1257" s="8" t="e">
        <f t="shared" si="1512"/>
        <v>#N/A</v>
      </c>
      <c r="BN1257" s="8" t="e">
        <f t="shared" si="1513"/>
        <v>#N/A</v>
      </c>
    </row>
    <row r="1258" spans="1:66" x14ac:dyDescent="0.25">
      <c r="A1258" t="s">
        <v>28</v>
      </c>
      <c r="B1258" t="s">
        <v>277</v>
      </c>
      <c r="C1258" t="s">
        <v>31</v>
      </c>
      <c r="D1258" s="7" t="s">
        <v>562</v>
      </c>
      <c r="E1258">
        <f>VLOOKUP(A1258,home!$A$2:$E$405,3,FALSE)</f>
        <v>1.4313725490196101</v>
      </c>
      <c r="F1258">
        <f>VLOOKUP(B1258,home!$B$2:$E$405,3,FALSE)</f>
        <v>0.9</v>
      </c>
      <c r="G1258">
        <f>VLOOKUP(C1258,away!$B$2:$E$405,4,FALSE)</f>
        <v>0.57999999999999996</v>
      </c>
      <c r="H1258">
        <f>VLOOKUP(A1258,away!$A$2:$E$405,3,FALSE)</f>
        <v>1.20588235294118</v>
      </c>
      <c r="I1258">
        <f>VLOOKUP(C1258,away!$B$2:$E$405,3,FALSE)</f>
        <v>1.73</v>
      </c>
      <c r="J1258">
        <f>VLOOKUP(B1258,home!$B$2:$E$405,4,FALSE)</f>
        <v>1.02</v>
      </c>
      <c r="K1258" s="3">
        <f t="shared" si="1458"/>
        <v>0.74717647058823644</v>
      </c>
      <c r="L1258" s="3">
        <f t="shared" si="1459"/>
        <v>2.1279000000000061</v>
      </c>
      <c r="M1258" s="5">
        <f t="shared" si="1460"/>
        <v>5.6411825493352677E-2</v>
      </c>
      <c r="N1258" s="5">
        <f t="shared" si="1461"/>
        <v>4.2149588671562759E-2</v>
      </c>
      <c r="O1258" s="5">
        <f t="shared" si="1462"/>
        <v>0.12003872346730549</v>
      </c>
      <c r="P1258" s="5">
        <f t="shared" si="1463"/>
        <v>8.9690109734218634E-2</v>
      </c>
      <c r="Q1258" s="5">
        <f t="shared" si="1464"/>
        <v>1.5746590450182084E-2</v>
      </c>
      <c r="R1258" s="5">
        <f t="shared" si="1465"/>
        <v>0.12771519983304008</v>
      </c>
      <c r="S1258" s="5">
        <f t="shared" si="1466"/>
        <v>3.5649953328864045E-2</v>
      </c>
      <c r="T1258" s="5">
        <f t="shared" si="1467"/>
        <v>3.3507169818942549E-2</v>
      </c>
      <c r="U1258" s="5">
        <f t="shared" si="1468"/>
        <v>9.5425792251722222E-2</v>
      </c>
      <c r="V1258" s="5">
        <f t="shared" si="1469"/>
        <v>6.2978289040209259E-3</v>
      </c>
      <c r="W1258" s="5">
        <f t="shared" si="1470"/>
        <v>3.9218272921218277E-3</v>
      </c>
      <c r="X1258" s="5">
        <f t="shared" si="1471"/>
        <v>8.3452562949060585E-3</v>
      </c>
      <c r="Y1258" s="5">
        <f t="shared" si="1472"/>
        <v>8.8789354349653304E-3</v>
      </c>
      <c r="Z1258" s="5">
        <f t="shared" si="1473"/>
        <v>9.0588391241575583E-2</v>
      </c>
      <c r="AA1258" s="5">
        <f t="shared" si="1474"/>
        <v>6.7685514444146763E-2</v>
      </c>
      <c r="AB1258" s="5">
        <f t="shared" si="1475"/>
        <v>2.5286511896163332E-2</v>
      </c>
      <c r="AC1258" s="5">
        <f t="shared" si="1476"/>
        <v>6.2581400325753794E-4</v>
      </c>
      <c r="AD1258" s="5">
        <f t="shared" si="1477"/>
        <v>7.3257426859605181E-4</v>
      </c>
      <c r="AE1258" s="5">
        <f t="shared" si="1478"/>
        <v>1.5588447861455427E-3</v>
      </c>
      <c r="AF1258" s="5">
        <f t="shared" si="1479"/>
        <v>1.6585329102195556E-3</v>
      </c>
      <c r="AG1258" s="5">
        <f t="shared" si="1480"/>
        <v>1.1763973932187341E-3</v>
      </c>
      <c r="AH1258" s="5">
        <f t="shared" si="1481"/>
        <v>4.819075943073732E-2</v>
      </c>
      <c r="AI1258" s="5">
        <f t="shared" si="1482"/>
        <v>3.6007001546425083E-2</v>
      </c>
      <c r="AJ1258" s="5">
        <f t="shared" si="1483"/>
        <v>1.345179216596153E-2</v>
      </c>
      <c r="AK1258" s="5">
        <f t="shared" si="1484"/>
        <v>3.3502875312165425E-3</v>
      </c>
      <c r="AL1258" s="5">
        <f t="shared" si="1485"/>
        <v>3.9799688192677456E-5</v>
      </c>
      <c r="AM1258" s="5">
        <f t="shared" si="1486"/>
        <v>1.0947245129067138E-4</v>
      </c>
      <c r="AN1258" s="5">
        <f t="shared" si="1487"/>
        <v>2.3294642910142024E-4</v>
      </c>
      <c r="AO1258" s="5">
        <f t="shared" si="1488"/>
        <v>2.4784335324245691E-4</v>
      </c>
      <c r="AP1258" s="5">
        <f t="shared" si="1489"/>
        <v>1.7579529045487515E-4</v>
      </c>
      <c r="AQ1258" s="5">
        <f t="shared" si="1490"/>
        <v>9.3518699639732496E-5</v>
      </c>
      <c r="AR1258" s="5">
        <f t="shared" si="1491"/>
        <v>2.0509023398533239E-2</v>
      </c>
      <c r="AS1258" s="5">
        <f t="shared" si="1492"/>
        <v>1.5323859718127626E-2</v>
      </c>
      <c r="AT1258" s="5">
        <f t="shared" si="1493"/>
        <v>5.7248137099899224E-3</v>
      </c>
      <c r="AU1258" s="5">
        <f t="shared" si="1494"/>
        <v>1.4258153675351397E-3</v>
      </c>
      <c r="AV1258" s="5">
        <f t="shared" si="1495"/>
        <v>2.6633392350634366E-4</v>
      </c>
      <c r="AW1258" s="5">
        <f t="shared" si="1496"/>
        <v>1.7577275933480934E-6</v>
      </c>
      <c r="AX1258" s="5">
        <f t="shared" si="1497"/>
        <v>1.3632539963667738E-5</v>
      </c>
      <c r="AY1258" s="5">
        <f t="shared" si="1498"/>
        <v>2.9008681788688654E-5</v>
      </c>
      <c r="AZ1258" s="5">
        <f t="shared" si="1499"/>
        <v>3.0863786989075395E-5</v>
      </c>
      <c r="BA1258" s="5">
        <f t="shared" si="1500"/>
        <v>2.1891684111351238E-5</v>
      </c>
      <c r="BB1258" s="5">
        <f t="shared" si="1501"/>
        <v>1.1645828655136111E-5</v>
      </c>
      <c r="BC1258" s="5">
        <f t="shared" si="1502"/>
        <v>4.9562317590528385E-6</v>
      </c>
      <c r="BD1258" s="5">
        <f t="shared" si="1503"/>
        <v>7.2735251482898312E-3</v>
      </c>
      <c r="BE1258" s="5">
        <f t="shared" si="1504"/>
        <v>5.4346068490339757E-3</v>
      </c>
      <c r="BF1258" s="5">
        <f t="shared" si="1505"/>
        <v>2.0303051822479312E-3</v>
      </c>
      <c r="BG1258" s="5">
        <f t="shared" si="1506"/>
        <v>5.0566542009633855E-4</v>
      </c>
      <c r="BH1258" s="5">
        <f t="shared" si="1507"/>
        <v>9.4455325971525017E-5</v>
      </c>
      <c r="BI1258" s="5">
        <f t="shared" si="1508"/>
        <v>1.4114959417533095E-5</v>
      </c>
      <c r="BJ1258" s="8">
        <f t="shared" si="1509"/>
        <v>0.11864729229785662</v>
      </c>
      <c r="BK1258" s="8">
        <f t="shared" si="1510"/>
        <v>0.18874433983369518</v>
      </c>
      <c r="BL1258" s="8">
        <f t="shared" si="1511"/>
        <v>0.59575410156946773</v>
      </c>
      <c r="BM1258" s="8">
        <f t="shared" si="1512"/>
        <v>0.54195483633873798</v>
      </c>
      <c r="BN1258" s="8">
        <f t="shared" si="1513"/>
        <v>0.45175203764966171</v>
      </c>
    </row>
    <row r="1259" spans="1:66" x14ac:dyDescent="0.25">
      <c r="A1259" t="s">
        <v>28</v>
      </c>
      <c r="B1259" t="s">
        <v>29</v>
      </c>
      <c r="C1259" t="s">
        <v>293</v>
      </c>
      <c r="D1259" s="7" t="s">
        <v>562</v>
      </c>
      <c r="E1259">
        <f>VLOOKUP(A1259,home!$A$2:$E$405,3,FALSE)</f>
        <v>1.4313725490196101</v>
      </c>
      <c r="F1259">
        <f>VLOOKUP(B1259,home!$B$2:$E$405,3,FALSE)</f>
        <v>1.4</v>
      </c>
      <c r="G1259">
        <f>VLOOKUP(C1259,away!$B$2:$E$405,4,FALSE)</f>
        <v>0.95</v>
      </c>
      <c r="H1259">
        <f>VLOOKUP(A1259,away!$A$2:$E$405,3,FALSE)</f>
        <v>1.20588235294118</v>
      </c>
      <c r="I1259">
        <f>VLOOKUP(C1259,away!$B$2:$E$405,3,FALSE)</f>
        <v>0.66</v>
      </c>
      <c r="J1259">
        <f>VLOOKUP(B1259,home!$B$2:$E$405,4,FALSE)</f>
        <v>0.39</v>
      </c>
      <c r="K1259" s="3">
        <f t="shared" si="1458"/>
        <v>1.9037254901960812</v>
      </c>
      <c r="L1259" s="3">
        <f t="shared" si="1459"/>
        <v>0.31039411764705976</v>
      </c>
      <c r="M1259" s="5">
        <f t="shared" si="1460"/>
        <v>0.10924965446063659</v>
      </c>
      <c r="N1259" s="5">
        <f t="shared" si="1461"/>
        <v>0.20798135199182788</v>
      </c>
      <c r="O1259" s="5">
        <f t="shared" si="1462"/>
        <v>3.3910450099555463E-2</v>
      </c>
      <c r="P1259" s="5">
        <f t="shared" si="1463"/>
        <v>6.4556188238545975E-2</v>
      </c>
      <c r="Q1259" s="5">
        <f t="shared" si="1464"/>
        <v>0.19796970063614314</v>
      </c>
      <c r="R1259" s="5">
        <f t="shared" si="1465"/>
        <v>5.2628021188330844E-3</v>
      </c>
      <c r="S1259" s="5">
        <f t="shared" si="1466"/>
        <v>9.5366467300639426E-3</v>
      </c>
      <c r="T1259" s="5">
        <f t="shared" si="1467"/>
        <v>6.1448630549808224E-2</v>
      </c>
      <c r="U1259" s="5">
        <f t="shared" si="1468"/>
        <v>1.0018930543480489E-2</v>
      </c>
      <c r="V1259" s="5">
        <f t="shared" si="1469"/>
        <v>6.2613934266222298E-4</v>
      </c>
      <c r="W1259" s="5">
        <f t="shared" si="1470"/>
        <v>0.12562665512917101</v>
      </c>
      <c r="X1259" s="5">
        <f t="shared" si="1471"/>
        <v>3.8993774771770517E-2</v>
      </c>
      <c r="Y1259" s="5">
        <f t="shared" si="1472"/>
        <v>6.0517191570059444E-3</v>
      </c>
      <c r="Z1259" s="5">
        <f t="shared" si="1473"/>
        <v>5.4451427334209067E-4</v>
      </c>
      <c r="AA1259" s="5">
        <f t="shared" si="1474"/>
        <v>1.0366057019369345E-3</v>
      </c>
      <c r="AB1259" s="5">
        <f t="shared" si="1475"/>
        <v>9.8670634902997176E-4</v>
      </c>
      <c r="AC1259" s="5">
        <f t="shared" si="1476"/>
        <v>2.3124311850241327E-5</v>
      </c>
      <c r="AD1259" s="5">
        <f t="shared" si="1477"/>
        <v>5.9789666404368808E-2</v>
      </c>
      <c r="AE1259" s="5">
        <f t="shared" si="1478"/>
        <v>1.8558360747996109E-2</v>
      </c>
      <c r="AF1259" s="5">
        <f t="shared" si="1479"/>
        <v>2.8802030046750403E-3</v>
      </c>
      <c r="AG1259" s="5">
        <f t="shared" si="1480"/>
        <v>2.9799935676017318E-4</v>
      </c>
      <c r="AH1259" s="5">
        <f t="shared" si="1481"/>
        <v>4.2253506855062028E-5</v>
      </c>
      <c r="AI1259" s="5">
        <f t="shared" si="1482"/>
        <v>8.0439078050156433E-5</v>
      </c>
      <c r="AJ1259" s="5">
        <f t="shared" si="1483"/>
        <v>7.656696164597746E-5</v>
      </c>
      <c r="AK1259" s="5">
        <f t="shared" si="1484"/>
        <v>4.8587492197437661E-5</v>
      </c>
      <c r="AL1259" s="5">
        <f t="shared" si="1485"/>
        <v>5.4657103898809714E-7</v>
      </c>
      <c r="AM1259" s="5">
        <f t="shared" si="1486"/>
        <v>2.2764622396863426E-2</v>
      </c>
      <c r="AN1259" s="5">
        <f t="shared" si="1487"/>
        <v>7.0660048824429189E-3</v>
      </c>
      <c r="AO1259" s="5">
        <f t="shared" si="1488"/>
        <v>1.096623175387843E-3</v>
      </c>
      <c r="AP1259" s="5">
        <f t="shared" si="1489"/>
        <v>1.1346179430527547E-4</v>
      </c>
      <c r="AQ1259" s="5">
        <f t="shared" si="1490"/>
        <v>8.8044683825095412E-6</v>
      </c>
      <c r="AR1259" s="5">
        <f t="shared" si="1491"/>
        <v>2.6230479955541949E-6</v>
      </c>
      <c r="AS1259" s="5">
        <f t="shared" si="1492"/>
        <v>4.9935633311442582E-6</v>
      </c>
      <c r="AT1259" s="5">
        <f t="shared" si="1493"/>
        <v>4.7531869002038893E-6</v>
      </c>
      <c r="AU1259" s="5">
        <f t="shared" si="1494"/>
        <v>3.016254353861414E-6</v>
      </c>
      <c r="AV1259" s="5">
        <f t="shared" si="1495"/>
        <v>1.4355300745902216E-6</v>
      </c>
      <c r="AW1259" s="5">
        <f t="shared" si="1496"/>
        <v>8.971435158422838E-9</v>
      </c>
      <c r="AX1259" s="5">
        <f t="shared" si="1497"/>
        <v>7.2229319885995912E-3</v>
      </c>
      <c r="AY1259" s="5">
        <f t="shared" si="1498"/>
        <v>2.2419556014260929E-3</v>
      </c>
      <c r="AZ1259" s="5">
        <f t="shared" si="1499"/>
        <v>3.4794491535426769E-4</v>
      </c>
      <c r="BA1259" s="5">
        <f t="shared" si="1500"/>
        <v>3.6000018330389609E-5</v>
      </c>
      <c r="BB1259" s="5">
        <f t="shared" si="1501"/>
        <v>2.7935484812348145E-6</v>
      </c>
      <c r="BC1259" s="5">
        <f t="shared" si="1502"/>
        <v>1.734202031874329E-7</v>
      </c>
      <c r="BD1259" s="5">
        <f t="shared" si="1503"/>
        <v>1.3569644468765544E-7</v>
      </c>
      <c r="BE1259" s="5">
        <f t="shared" si="1504"/>
        <v>2.5832878068087227E-7</v>
      </c>
      <c r="BF1259" s="5">
        <f t="shared" si="1505"/>
        <v>2.4589354231672481E-7</v>
      </c>
      <c r="BG1259" s="5">
        <f t="shared" si="1506"/>
        <v>1.5603793479431926E-7</v>
      </c>
      <c r="BH1259" s="5">
        <f t="shared" si="1507"/>
        <v>7.4263348476374916E-8</v>
      </c>
      <c r="BI1259" s="5">
        <f t="shared" si="1508"/>
        <v>2.827540589635784E-8</v>
      </c>
      <c r="BJ1259" s="8">
        <f t="shared" si="1509"/>
        <v>0.76049937795930356</v>
      </c>
      <c r="BK1259" s="8">
        <f t="shared" si="1510"/>
        <v>0.18623425525622406</v>
      </c>
      <c r="BL1259" s="8">
        <f t="shared" si="1511"/>
        <v>5.1481061929696793E-2</v>
      </c>
      <c r="BM1259" s="8">
        <f t="shared" si="1512"/>
        <v>0.37758711524303346</v>
      </c>
      <c r="BN1259" s="8">
        <f t="shared" si="1513"/>
        <v>0.61893014754554221</v>
      </c>
    </row>
    <row r="1260" spans="1:66" x14ac:dyDescent="0.25">
      <c r="A1260" t="s">
        <v>28</v>
      </c>
      <c r="B1260" t="s">
        <v>30</v>
      </c>
      <c r="C1260" t="s">
        <v>522</v>
      </c>
      <c r="D1260" s="7" t="s">
        <v>562</v>
      </c>
      <c r="E1260">
        <f>VLOOKUP(A1260,home!$A$2:$E$405,3,FALSE)</f>
        <v>1.4313725490196101</v>
      </c>
      <c r="F1260">
        <f>VLOOKUP(B1260,home!$B$2:$E$405,3,FALSE)</f>
        <v>2.0499999999999998</v>
      </c>
      <c r="G1260" t="e">
        <f>VLOOKUP(C1260,away!$B$2:$E$405,4,FALSE)</f>
        <v>#N/A</v>
      </c>
      <c r="H1260">
        <f>VLOOKUP(A1260,away!$A$2:$E$405,3,FALSE)</f>
        <v>1.20588235294118</v>
      </c>
      <c r="I1260" t="e">
        <f>VLOOKUP(C1260,away!$B$2:$E$405,3,FALSE)</f>
        <v>#N/A</v>
      </c>
      <c r="J1260">
        <f>VLOOKUP(B1260,home!$B$2:$E$405,4,FALSE)</f>
        <v>0.54</v>
      </c>
      <c r="K1260" s="3" t="e">
        <f t="shared" si="1458"/>
        <v>#N/A</v>
      </c>
      <c r="L1260" s="3" t="e">
        <f t="shared" si="1459"/>
        <v>#N/A</v>
      </c>
      <c r="M1260" s="5" t="e">
        <f t="shared" si="1460"/>
        <v>#N/A</v>
      </c>
      <c r="N1260" s="5" t="e">
        <f t="shared" si="1461"/>
        <v>#N/A</v>
      </c>
      <c r="O1260" s="5" t="e">
        <f t="shared" si="1462"/>
        <v>#N/A</v>
      </c>
      <c r="P1260" s="5" t="e">
        <f t="shared" si="1463"/>
        <v>#N/A</v>
      </c>
      <c r="Q1260" s="5" t="e">
        <f t="shared" si="1464"/>
        <v>#N/A</v>
      </c>
      <c r="R1260" s="5" t="e">
        <f t="shared" si="1465"/>
        <v>#N/A</v>
      </c>
      <c r="S1260" s="5" t="e">
        <f t="shared" si="1466"/>
        <v>#N/A</v>
      </c>
      <c r="T1260" s="5" t="e">
        <f t="shared" si="1467"/>
        <v>#N/A</v>
      </c>
      <c r="U1260" s="5" t="e">
        <f t="shared" si="1468"/>
        <v>#N/A</v>
      </c>
      <c r="V1260" s="5" t="e">
        <f t="shared" si="1469"/>
        <v>#N/A</v>
      </c>
      <c r="W1260" s="5" t="e">
        <f t="shared" si="1470"/>
        <v>#N/A</v>
      </c>
      <c r="X1260" s="5" t="e">
        <f t="shared" si="1471"/>
        <v>#N/A</v>
      </c>
      <c r="Y1260" s="5" t="e">
        <f t="shared" si="1472"/>
        <v>#N/A</v>
      </c>
      <c r="Z1260" s="5" t="e">
        <f t="shared" si="1473"/>
        <v>#N/A</v>
      </c>
      <c r="AA1260" s="5" t="e">
        <f t="shared" si="1474"/>
        <v>#N/A</v>
      </c>
      <c r="AB1260" s="5" t="e">
        <f t="shared" si="1475"/>
        <v>#N/A</v>
      </c>
      <c r="AC1260" s="5" t="e">
        <f t="shared" si="1476"/>
        <v>#N/A</v>
      </c>
      <c r="AD1260" s="5" t="e">
        <f t="shared" si="1477"/>
        <v>#N/A</v>
      </c>
      <c r="AE1260" s="5" t="e">
        <f t="shared" si="1478"/>
        <v>#N/A</v>
      </c>
      <c r="AF1260" s="5" t="e">
        <f t="shared" si="1479"/>
        <v>#N/A</v>
      </c>
      <c r="AG1260" s="5" t="e">
        <f t="shared" si="1480"/>
        <v>#N/A</v>
      </c>
      <c r="AH1260" s="5" t="e">
        <f t="shared" si="1481"/>
        <v>#N/A</v>
      </c>
      <c r="AI1260" s="5" t="e">
        <f t="shared" si="1482"/>
        <v>#N/A</v>
      </c>
      <c r="AJ1260" s="5" t="e">
        <f t="shared" si="1483"/>
        <v>#N/A</v>
      </c>
      <c r="AK1260" s="5" t="e">
        <f t="shared" si="1484"/>
        <v>#N/A</v>
      </c>
      <c r="AL1260" s="5" t="e">
        <f t="shared" si="1485"/>
        <v>#N/A</v>
      </c>
      <c r="AM1260" s="5" t="e">
        <f t="shared" si="1486"/>
        <v>#N/A</v>
      </c>
      <c r="AN1260" s="5" t="e">
        <f t="shared" si="1487"/>
        <v>#N/A</v>
      </c>
      <c r="AO1260" s="5" t="e">
        <f t="shared" si="1488"/>
        <v>#N/A</v>
      </c>
      <c r="AP1260" s="5" t="e">
        <f t="shared" si="1489"/>
        <v>#N/A</v>
      </c>
      <c r="AQ1260" s="5" t="e">
        <f t="shared" si="1490"/>
        <v>#N/A</v>
      </c>
      <c r="AR1260" s="5" t="e">
        <f t="shared" si="1491"/>
        <v>#N/A</v>
      </c>
      <c r="AS1260" s="5" t="e">
        <f t="shared" si="1492"/>
        <v>#N/A</v>
      </c>
      <c r="AT1260" s="5" t="e">
        <f t="shared" si="1493"/>
        <v>#N/A</v>
      </c>
      <c r="AU1260" s="5" t="e">
        <f t="shared" si="1494"/>
        <v>#N/A</v>
      </c>
      <c r="AV1260" s="5" t="e">
        <f t="shared" si="1495"/>
        <v>#N/A</v>
      </c>
      <c r="AW1260" s="5" t="e">
        <f t="shared" si="1496"/>
        <v>#N/A</v>
      </c>
      <c r="AX1260" s="5" t="e">
        <f t="shared" si="1497"/>
        <v>#N/A</v>
      </c>
      <c r="AY1260" s="5" t="e">
        <f t="shared" si="1498"/>
        <v>#N/A</v>
      </c>
      <c r="AZ1260" s="5" t="e">
        <f t="shared" si="1499"/>
        <v>#N/A</v>
      </c>
      <c r="BA1260" s="5" t="e">
        <f t="shared" si="1500"/>
        <v>#N/A</v>
      </c>
      <c r="BB1260" s="5" t="e">
        <f t="shared" si="1501"/>
        <v>#N/A</v>
      </c>
      <c r="BC1260" s="5" t="e">
        <f t="shared" si="1502"/>
        <v>#N/A</v>
      </c>
      <c r="BD1260" s="5" t="e">
        <f t="shared" si="1503"/>
        <v>#N/A</v>
      </c>
      <c r="BE1260" s="5" t="e">
        <f t="shared" si="1504"/>
        <v>#N/A</v>
      </c>
      <c r="BF1260" s="5" t="e">
        <f t="shared" si="1505"/>
        <v>#N/A</v>
      </c>
      <c r="BG1260" s="5" t="e">
        <f t="shared" si="1506"/>
        <v>#N/A</v>
      </c>
      <c r="BH1260" s="5" t="e">
        <f t="shared" si="1507"/>
        <v>#N/A</v>
      </c>
      <c r="BI1260" s="5" t="e">
        <f t="shared" si="1508"/>
        <v>#N/A</v>
      </c>
      <c r="BJ1260" s="8" t="e">
        <f t="shared" si="1509"/>
        <v>#N/A</v>
      </c>
      <c r="BK1260" s="8" t="e">
        <f t="shared" si="1510"/>
        <v>#N/A</v>
      </c>
      <c r="BL1260" s="8" t="e">
        <f t="shared" si="1511"/>
        <v>#N/A</v>
      </c>
      <c r="BM1260" s="8" t="e">
        <f t="shared" si="1512"/>
        <v>#N/A</v>
      </c>
      <c r="BN1260" s="8" t="e">
        <f t="shared" si="1513"/>
        <v>#N/A</v>
      </c>
    </row>
    <row r="1261" spans="1:66" x14ac:dyDescent="0.25">
      <c r="A1261" t="s">
        <v>192</v>
      </c>
      <c r="B1261" t="s">
        <v>200</v>
      </c>
      <c r="C1261" t="s">
        <v>281</v>
      </c>
      <c r="D1261" s="7" t="s">
        <v>562</v>
      </c>
      <c r="E1261">
        <f>VLOOKUP(A1261,home!$A$2:$E$405,3,FALSE)</f>
        <v>1.40350877192982</v>
      </c>
      <c r="F1261">
        <f>VLOOKUP(B1261,home!$B$2:$E$405,3,FALSE)</f>
        <v>0.94</v>
      </c>
      <c r="G1261">
        <f>VLOOKUP(C1261,away!$B$2:$E$405,4,FALSE)</f>
        <v>0.71</v>
      </c>
      <c r="H1261">
        <f>VLOOKUP(A1261,away!$A$2:$E$405,3,FALSE)</f>
        <v>1.06578947368421</v>
      </c>
      <c r="I1261">
        <f>VLOOKUP(C1261,away!$B$2:$E$405,3,FALSE)</f>
        <v>1.5</v>
      </c>
      <c r="J1261">
        <f>VLOOKUP(B1261,home!$B$2:$E$405,4,FALSE)</f>
        <v>0.94</v>
      </c>
      <c r="K1261" s="3">
        <f t="shared" si="1458"/>
        <v>0.93670175438596182</v>
      </c>
      <c r="L1261" s="3">
        <f t="shared" si="1459"/>
        <v>1.502763157894736</v>
      </c>
      <c r="M1261" s="5">
        <f t="shared" si="1460"/>
        <v>8.7207502643326551E-2</v>
      </c>
      <c r="N1261" s="5">
        <f t="shared" si="1461"/>
        <v>8.168742072162237E-2</v>
      </c>
      <c r="O1261" s="5">
        <f t="shared" si="1462"/>
        <v>0.13105222206439893</v>
      </c>
      <c r="P1261" s="5">
        <f t="shared" si="1463"/>
        <v>0.12275684632390113</v>
      </c>
      <c r="Q1261" s="5">
        <f t="shared" si="1464"/>
        <v>3.8258375150603915E-2</v>
      </c>
      <c r="R1261" s="5">
        <f t="shared" si="1465"/>
        <v>9.8470225539309203E-2</v>
      </c>
      <c r="S1261" s="5">
        <f t="shared" si="1466"/>
        <v>4.3199388993577142E-2</v>
      </c>
      <c r="T1261" s="5">
        <f t="shared" si="1467"/>
        <v>5.7493276657243041E-2</v>
      </c>
      <c r="U1261" s="5">
        <f t="shared" si="1468"/>
        <v>9.2237233017452264E-2</v>
      </c>
      <c r="V1261" s="5">
        <f t="shared" si="1469"/>
        <v>6.7565806906673236E-3</v>
      </c>
      <c r="W1261" s="5">
        <f t="shared" si="1470"/>
        <v>1.1945562374508995E-2</v>
      </c>
      <c r="X1261" s="5">
        <f t="shared" si="1471"/>
        <v>1.795135103674568E-2</v>
      </c>
      <c r="Y1261" s="5">
        <f t="shared" si="1472"/>
        <v>1.3488314486228444E-2</v>
      </c>
      <c r="Z1261" s="5">
        <f t="shared" si="1473"/>
        <v>4.9325809030019728E-2</v>
      </c>
      <c r="AA1261" s="5">
        <f t="shared" si="1474"/>
        <v>4.6203571854926399E-2</v>
      </c>
      <c r="AB1261" s="5">
        <f t="shared" si="1475"/>
        <v>2.1639483407703698E-2</v>
      </c>
      <c r="AC1261" s="5">
        <f t="shared" si="1476"/>
        <v>5.944274520389819E-4</v>
      </c>
      <c r="AD1261" s="5">
        <f t="shared" si="1477"/>
        <v>2.7973573083323769E-3</v>
      </c>
      <c r="AE1261" s="5">
        <f t="shared" si="1478"/>
        <v>4.2037655024294816E-3</v>
      </c>
      <c r="AF1261" s="5">
        <f t="shared" si="1479"/>
        <v>3.1586319607399406E-3</v>
      </c>
      <c r="AG1261" s="5">
        <f t="shared" si="1480"/>
        <v>1.5822252466495984E-3</v>
      </c>
      <c r="AH1261" s="5">
        <f t="shared" si="1481"/>
        <v>1.853125213591628E-2</v>
      </c>
      <c r="AI1261" s="5">
        <f t="shared" si="1482"/>
        <v>1.735825638668138E-2</v>
      </c>
      <c r="AJ1261" s="5">
        <f t="shared" si="1483"/>
        <v>8.1297546052428865E-3</v>
      </c>
      <c r="AK1261" s="5">
        <f t="shared" si="1484"/>
        <v>2.5383851338194557E-3</v>
      </c>
      <c r="AL1261" s="5">
        <f t="shared" si="1485"/>
        <v>3.3469615420178035E-5</v>
      </c>
      <c r="AM1261" s="5">
        <f t="shared" si="1486"/>
        <v>5.2405789967186606E-4</v>
      </c>
      <c r="AN1261" s="5">
        <f t="shared" si="1487"/>
        <v>7.8753490423057626E-4</v>
      </c>
      <c r="AO1261" s="5">
        <f t="shared" si="1488"/>
        <v>5.9173921981693482E-4</v>
      </c>
      <c r="AP1261" s="5">
        <f t="shared" si="1489"/>
        <v>2.9641463287408809E-4</v>
      </c>
      <c r="AQ1261" s="5">
        <f t="shared" si="1490"/>
        <v>1.1136024743601836E-4</v>
      </c>
      <c r="AR1261" s="5">
        <f t="shared" si="1491"/>
        <v>5.5696165959026262E-3</v>
      </c>
      <c r="AS1261" s="5">
        <f t="shared" si="1492"/>
        <v>5.2170696366391576E-3</v>
      </c>
      <c r="AT1261" s="5">
        <f t="shared" si="1493"/>
        <v>2.4434191406968154E-3</v>
      </c>
      <c r="AU1261" s="5">
        <f t="shared" si="1494"/>
        <v>7.6291833193031561E-4</v>
      </c>
      <c r="AV1261" s="5">
        <f t="shared" si="1495"/>
        <v>1.7865673499308448E-4</v>
      </c>
      <c r="AW1261" s="5">
        <f t="shared" si="1496"/>
        <v>1.3086999755115646E-6</v>
      </c>
      <c r="AX1261" s="5">
        <f t="shared" si="1497"/>
        <v>8.1814325670409842E-5</v>
      </c>
      <c r="AY1261" s="5">
        <f t="shared" si="1498"/>
        <v>1.2294755440549348E-4</v>
      </c>
      <c r="AZ1261" s="5">
        <f t="shared" si="1499"/>
        <v>9.2380527556917144E-5</v>
      </c>
      <c r="BA1261" s="5">
        <f t="shared" si="1500"/>
        <v>4.6275351106471499E-5</v>
      </c>
      <c r="BB1261" s="5">
        <f t="shared" si="1501"/>
        <v>1.7385223190362192E-5</v>
      </c>
      <c r="BC1261" s="5">
        <f t="shared" si="1502"/>
        <v>5.2251745804506978E-6</v>
      </c>
      <c r="BD1261" s="5">
        <f t="shared" si="1503"/>
        <v>1.3949691039869254E-3</v>
      </c>
      <c r="BE1261" s="5">
        <f t="shared" si="1504"/>
        <v>1.3066700070187662E-3</v>
      </c>
      <c r="BF1261" s="5">
        <f t="shared" si="1505"/>
        <v>6.1198004398899759E-4</v>
      </c>
      <c r="BG1261" s="5">
        <f t="shared" si="1506"/>
        <v>1.9108092695123077E-4</v>
      </c>
      <c r="BH1261" s="5">
        <f t="shared" si="1507"/>
        <v>4.4746459876228401E-5</v>
      </c>
      <c r="BI1261" s="5">
        <f t="shared" si="1508"/>
        <v>8.3828174937248411E-6</v>
      </c>
      <c r="BJ1261" s="8">
        <f t="shared" si="1509"/>
        <v>0.23524341550564346</v>
      </c>
      <c r="BK1261" s="8">
        <f t="shared" si="1510"/>
        <v>0.26067116327333678</v>
      </c>
      <c r="BL1261" s="8">
        <f t="shared" si="1511"/>
        <v>0.45388989394492829</v>
      </c>
      <c r="BM1261" s="8">
        <f t="shared" si="1512"/>
        <v>0.43957605045633602</v>
      </c>
      <c r="BN1261" s="8">
        <f t="shared" si="1513"/>
        <v>0.55943259244316212</v>
      </c>
    </row>
    <row r="1262" spans="1:66" x14ac:dyDescent="0.25">
      <c r="A1262" t="s">
        <v>192</v>
      </c>
      <c r="B1262" t="s">
        <v>193</v>
      </c>
      <c r="C1262" t="s">
        <v>194</v>
      </c>
      <c r="D1262" s="7" t="s">
        <v>562</v>
      </c>
      <c r="E1262">
        <f>VLOOKUP(A1262,home!$A$2:$E$405,3,FALSE)</f>
        <v>1.40350877192982</v>
      </c>
      <c r="F1262">
        <f>VLOOKUP(B1262,home!$B$2:$E$405,3,FALSE)</f>
        <v>2.06</v>
      </c>
      <c r="G1262">
        <f>VLOOKUP(C1262,away!$B$2:$E$405,4,FALSE)</f>
        <v>0.86</v>
      </c>
      <c r="H1262">
        <f>VLOOKUP(A1262,away!$A$2:$E$405,3,FALSE)</f>
        <v>1.06578947368421</v>
      </c>
      <c r="I1262">
        <f>VLOOKUP(C1262,away!$B$2:$E$405,3,FALSE)</f>
        <v>0.71</v>
      </c>
      <c r="J1262">
        <f>VLOOKUP(B1262,home!$B$2:$E$405,4,FALSE)</f>
        <v>0.3</v>
      </c>
      <c r="K1262" s="3">
        <f t="shared" si="1458"/>
        <v>2.4864561403508691</v>
      </c>
      <c r="L1262" s="3">
        <f t="shared" si="1459"/>
        <v>0.22701315789473669</v>
      </c>
      <c r="M1262" s="5">
        <f t="shared" si="1460"/>
        <v>6.6306370645066739E-2</v>
      </c>
      <c r="N1262" s="5">
        <f t="shared" si="1461"/>
        <v>0.1648678824348068</v>
      </c>
      <c r="O1262" s="5">
        <f t="shared" si="1462"/>
        <v>1.5052418588675471E-2</v>
      </c>
      <c r="P1262" s="5">
        <f t="shared" si="1463"/>
        <v>3.742717862694369E-2</v>
      </c>
      <c r="Q1262" s="5">
        <f t="shared" si="1464"/>
        <v>0.20496837931333534</v>
      </c>
      <c r="R1262" s="5">
        <f t="shared" si="1465"/>
        <v>1.7085485388843272E-3</v>
      </c>
      <c r="S1262" s="5">
        <f t="shared" si="1466"/>
        <v>5.2815200347471102E-3</v>
      </c>
      <c r="T1262" s="5">
        <f t="shared" si="1467"/>
        <v>4.6530519056486482E-2</v>
      </c>
      <c r="U1262" s="5">
        <f t="shared" si="1468"/>
        <v>4.2482310055964407E-3</v>
      </c>
      <c r="V1262" s="5">
        <f t="shared" si="1469"/>
        <v>3.3124417900185751E-4</v>
      </c>
      <c r="W1262" s="5">
        <f t="shared" si="1470"/>
        <v>0.16988162844046956</v>
      </c>
      <c r="X1262" s="5">
        <f t="shared" si="1471"/>
        <v>3.8565364940571313E-2</v>
      </c>
      <c r="Y1262" s="5">
        <f t="shared" si="1472"/>
        <v>4.3774226402610297E-3</v>
      </c>
      <c r="Z1262" s="5">
        <f t="shared" si="1473"/>
        <v>1.292876664095232E-4</v>
      </c>
      <c r="AA1262" s="5">
        <f t="shared" si="1474"/>
        <v>3.2146811201559373E-4</v>
      </c>
      <c r="AB1262" s="5">
        <f t="shared" si="1475"/>
        <v>3.9965818052408716E-4</v>
      </c>
      <c r="AC1262" s="5">
        <f t="shared" si="1476"/>
        <v>1.1685844565186037E-5</v>
      </c>
      <c r="AD1262" s="5">
        <f t="shared" si="1477"/>
        <v>0.10560080454215259</v>
      </c>
      <c r="AE1262" s="5">
        <f t="shared" si="1478"/>
        <v>2.3972772115338919E-2</v>
      </c>
      <c r="AF1262" s="5">
        <f t="shared" si="1479"/>
        <v>2.7210673506969873E-3</v>
      </c>
      <c r="AG1262" s="5">
        <f t="shared" si="1480"/>
        <v>2.0590603070866278E-4</v>
      </c>
      <c r="AH1262" s="5">
        <f t="shared" si="1481"/>
        <v>7.3375003571167812E-6</v>
      </c>
      <c r="AI1262" s="5">
        <f t="shared" si="1482"/>
        <v>1.8244372817779713E-5</v>
      </c>
      <c r="AJ1262" s="5">
        <f t="shared" si="1483"/>
        <v>2.2681916409809435E-5</v>
      </c>
      <c r="AK1262" s="5">
        <f t="shared" si="1484"/>
        <v>1.879919677736527E-5</v>
      </c>
      <c r="AL1262" s="5">
        <f t="shared" si="1485"/>
        <v>2.6384685977708974E-7</v>
      </c>
      <c r="AM1262" s="5">
        <f t="shared" si="1486"/>
        <v>5.2514353775965417E-2</v>
      </c>
      <c r="AN1262" s="5">
        <f t="shared" si="1487"/>
        <v>1.1921449285483301E-2</v>
      </c>
      <c r="AO1262" s="5">
        <f t="shared" si="1488"/>
        <v>1.3531629244897582E-3</v>
      </c>
      <c r="AP1262" s="5">
        <f t="shared" si="1489"/>
        <v>1.0239526287816575E-4</v>
      </c>
      <c r="AQ1262" s="5">
        <f t="shared" si="1490"/>
        <v>5.8112679948585267E-6</v>
      </c>
      <c r="AR1262" s="5">
        <f t="shared" si="1491"/>
        <v>3.3314182542456778E-7</v>
      </c>
      <c r="AS1262" s="5">
        <f t="shared" si="1492"/>
        <v>8.2834253743461388E-7</v>
      </c>
      <c r="AT1262" s="5">
        <f t="shared" si="1493"/>
        <v>1.029818694259058E-6</v>
      </c>
      <c r="AU1262" s="5">
        <f t="shared" si="1494"/>
        <v>8.5353300526284961E-7</v>
      </c>
      <c r="AV1262" s="5">
        <f t="shared" si="1495"/>
        <v>5.3056809548198583E-7</v>
      </c>
      <c r="AW1262" s="5">
        <f t="shared" si="1496"/>
        <v>4.1369594299600677E-9</v>
      </c>
      <c r="AX1262" s="5">
        <f t="shared" si="1497"/>
        <v>2.1762439567134511E-2</v>
      </c>
      <c r="AY1262" s="5">
        <f t="shared" si="1498"/>
        <v>4.940360129628573E-3</v>
      </c>
      <c r="AZ1262" s="5">
        <f t="shared" si="1499"/>
        <v>5.6076337708211655E-4</v>
      </c>
      <c r="BA1262" s="5">
        <f t="shared" si="1500"/>
        <v>4.2433555021042782E-5</v>
      </c>
      <c r="BB1262" s="5">
        <f t="shared" si="1501"/>
        <v>2.4082438315067446E-6</v>
      </c>
      <c r="BC1262" s="5">
        <f t="shared" si="1502"/>
        <v>1.0934060743417326E-7</v>
      </c>
      <c r="BD1262" s="5">
        <f t="shared" si="1503"/>
        <v>1.2604596302741374E-8</v>
      </c>
      <c r="BE1262" s="5">
        <f t="shared" si="1504"/>
        <v>3.1340775873595153E-8</v>
      </c>
      <c r="BF1262" s="5">
        <f t="shared" si="1505"/>
        <v>3.8963732307130532E-8</v>
      </c>
      <c r="BG1262" s="5">
        <f t="shared" si="1506"/>
        <v>3.2293870482017416E-8</v>
      </c>
      <c r="BH1262" s="5">
        <f t="shared" si="1507"/>
        <v>2.0074323138926971E-8</v>
      </c>
      <c r="BI1262" s="5">
        <f t="shared" si="1508"/>
        <v>9.9827848064344924E-9</v>
      </c>
      <c r="BJ1262" s="8">
        <f t="shared" si="1509"/>
        <v>0.8548974335949443</v>
      </c>
      <c r="BK1262" s="8">
        <f t="shared" si="1510"/>
        <v>0.11429862330681294</v>
      </c>
      <c r="BL1262" s="8">
        <f t="shared" si="1511"/>
        <v>2.1801108076298762E-2</v>
      </c>
      <c r="BM1262" s="8">
        <f t="shared" si="1512"/>
        <v>0.49585531850408415</v>
      </c>
      <c r="BN1262" s="8">
        <f t="shared" si="1513"/>
        <v>0.49033077814771237</v>
      </c>
    </row>
    <row r="1263" spans="1:66" x14ac:dyDescent="0.25">
      <c r="A1263" t="s">
        <v>192</v>
      </c>
      <c r="B1263" t="s">
        <v>196</v>
      </c>
      <c r="C1263" t="s">
        <v>197</v>
      </c>
      <c r="D1263" s="7" t="s">
        <v>562</v>
      </c>
      <c r="E1263">
        <f>VLOOKUP(A1263,home!$A$2:$E$405,3,FALSE)</f>
        <v>1.40350877192982</v>
      </c>
      <c r="F1263">
        <f>VLOOKUP(B1263,home!$B$2:$E$405,3,FALSE)</f>
        <v>0.79</v>
      </c>
      <c r="G1263">
        <f>VLOOKUP(C1263,away!$B$2:$E$405,4,FALSE)</f>
        <v>0.98</v>
      </c>
      <c r="H1263">
        <f>VLOOKUP(A1263,away!$A$2:$E$405,3,FALSE)</f>
        <v>1.06578947368421</v>
      </c>
      <c r="I1263">
        <f>VLOOKUP(C1263,away!$B$2:$E$405,3,FALSE)</f>
        <v>0.6</v>
      </c>
      <c r="J1263">
        <f>VLOOKUP(B1263,home!$B$2:$E$405,4,FALSE)</f>
        <v>1.1399999999999999</v>
      </c>
      <c r="K1263" s="3">
        <f t="shared" si="1458"/>
        <v>1.0865964912280668</v>
      </c>
      <c r="L1263" s="3">
        <f t="shared" si="1459"/>
        <v>0.72899999999999954</v>
      </c>
      <c r="M1263" s="5">
        <f t="shared" si="1460"/>
        <v>0.16274080596949572</v>
      </c>
      <c r="N1263" s="5">
        <f t="shared" si="1461"/>
        <v>0.17683358874608165</v>
      </c>
      <c r="O1263" s="5">
        <f t="shared" si="1462"/>
        <v>0.1186380475517623</v>
      </c>
      <c r="P1263" s="5">
        <f t="shared" si="1463"/>
        <v>0.12891168619589347</v>
      </c>
      <c r="Q1263" s="5">
        <f t="shared" si="1464"/>
        <v>9.607337853137965E-2</v>
      </c>
      <c r="R1263" s="5">
        <f t="shared" si="1465"/>
        <v>4.3243568332617326E-2</v>
      </c>
      <c r="S1263" s="5">
        <f t="shared" si="1466"/>
        <v>2.552866618004743E-2</v>
      </c>
      <c r="T1263" s="5">
        <f t="shared" si="1467"/>
        <v>7.0037492949375724E-2</v>
      </c>
      <c r="U1263" s="5">
        <f t="shared" si="1468"/>
        <v>4.6988309618403126E-2</v>
      </c>
      <c r="V1263" s="5">
        <f t="shared" si="1469"/>
        <v>2.2468880868547433E-3</v>
      </c>
      <c r="W1263" s="5">
        <f t="shared" si="1470"/>
        <v>3.4797665337541001E-2</v>
      </c>
      <c r="X1263" s="5">
        <f t="shared" si="1471"/>
        <v>2.5367498031067373E-2</v>
      </c>
      <c r="Y1263" s="5">
        <f t="shared" si="1472"/>
        <v>9.2464530323240514E-3</v>
      </c>
      <c r="Z1263" s="5">
        <f t="shared" si="1473"/>
        <v>1.0508187104826004E-2</v>
      </c>
      <c r="AA1263" s="5">
        <f t="shared" si="1474"/>
        <v>1.1418159237271954E-2</v>
      </c>
      <c r="AB1263" s="5">
        <f t="shared" si="1475"/>
        <v>6.2034658817515225E-3</v>
      </c>
      <c r="AC1263" s="5">
        <f t="shared" si="1476"/>
        <v>1.1123905366127189E-4</v>
      </c>
      <c r="AD1263" s="5">
        <f t="shared" si="1477"/>
        <v>9.4527552646751431E-3</v>
      </c>
      <c r="AE1263" s="5">
        <f t="shared" si="1478"/>
        <v>6.8910585879481748E-3</v>
      </c>
      <c r="AF1263" s="5">
        <f t="shared" si="1479"/>
        <v>2.511790855307108E-3</v>
      </c>
      <c r="AG1263" s="5">
        <f t="shared" si="1480"/>
        <v>6.103651778396269E-4</v>
      </c>
      <c r="AH1263" s="5">
        <f t="shared" si="1481"/>
        <v>1.9151170998545377E-3</v>
      </c>
      <c r="AI1263" s="5">
        <f t="shared" si="1482"/>
        <v>2.0809595209928117E-3</v>
      </c>
      <c r="AJ1263" s="5">
        <f t="shared" si="1483"/>
        <v>1.1305816569492139E-3</v>
      </c>
      <c r="AK1263" s="5">
        <f t="shared" si="1484"/>
        <v>4.0949535382927654E-4</v>
      </c>
      <c r="AL1263" s="5">
        <f t="shared" si="1485"/>
        <v>3.5246265109435307E-6</v>
      </c>
      <c r="AM1263" s="5">
        <f t="shared" si="1486"/>
        <v>2.0542661406067297E-3</v>
      </c>
      <c r="AN1263" s="5">
        <f t="shared" si="1487"/>
        <v>1.4975600165023049E-3</v>
      </c>
      <c r="AO1263" s="5">
        <f t="shared" si="1488"/>
        <v>5.4586062601508982E-4</v>
      </c>
      <c r="AP1263" s="5">
        <f t="shared" si="1489"/>
        <v>1.3264413212166676E-4</v>
      </c>
      <c r="AQ1263" s="5">
        <f t="shared" si="1490"/>
        <v>2.4174393079173739E-5</v>
      </c>
      <c r="AR1263" s="5">
        <f t="shared" si="1491"/>
        <v>2.7922407315879153E-4</v>
      </c>
      <c r="AS1263" s="5">
        <f t="shared" si="1492"/>
        <v>3.0340389816075188E-4</v>
      </c>
      <c r="AT1263" s="5">
        <f t="shared" si="1493"/>
        <v>1.6483880558319536E-4</v>
      </c>
      <c r="AU1263" s="5">
        <f t="shared" si="1494"/>
        <v>5.9704422588308513E-5</v>
      </c>
      <c r="AV1263" s="5">
        <f t="shared" si="1495"/>
        <v>1.6218654023813439E-5</v>
      </c>
      <c r="AW1263" s="5">
        <f t="shared" si="1496"/>
        <v>7.7554397693533311E-8</v>
      </c>
      <c r="AX1263" s="5">
        <f t="shared" si="1497"/>
        <v>3.7202639673864901E-4</v>
      </c>
      <c r="AY1263" s="5">
        <f t="shared" si="1498"/>
        <v>2.7120724322247491E-4</v>
      </c>
      <c r="AZ1263" s="5">
        <f t="shared" si="1499"/>
        <v>9.8855040154592042E-5</v>
      </c>
      <c r="BA1263" s="5">
        <f t="shared" si="1500"/>
        <v>2.4021774757565851E-5</v>
      </c>
      <c r="BB1263" s="5">
        <f t="shared" si="1501"/>
        <v>4.3779684495663724E-6</v>
      </c>
      <c r="BC1263" s="5">
        <f t="shared" si="1502"/>
        <v>6.3830779994677702E-7</v>
      </c>
      <c r="BD1263" s="5">
        <f t="shared" si="1503"/>
        <v>3.3925724888793134E-5</v>
      </c>
      <c r="BE1263" s="5">
        <f t="shared" si="1504"/>
        <v>3.6863573626531308E-5</v>
      </c>
      <c r="BF1263" s="5">
        <f t="shared" si="1505"/>
        <v>2.0027914878358211E-5</v>
      </c>
      <c r="BG1263" s="5">
        <f t="shared" si="1506"/>
        <v>7.2540873444794753E-6</v>
      </c>
      <c r="BH1263" s="5">
        <f t="shared" si="1507"/>
        <v>1.9705664638933303E-6</v>
      </c>
      <c r="BI1263" s="5">
        <f t="shared" si="1508"/>
        <v>4.2824212107963851E-7</v>
      </c>
      <c r="BJ1263" s="8">
        <f t="shared" si="1509"/>
        <v>0.43684767855298734</v>
      </c>
      <c r="BK1263" s="8">
        <f t="shared" si="1510"/>
        <v>0.3198140173556861</v>
      </c>
      <c r="BL1263" s="8">
        <f t="shared" si="1511"/>
        <v>0.23295156421627006</v>
      </c>
      <c r="BM1263" s="8">
        <f t="shared" si="1512"/>
        <v>0.2734092422137146</v>
      </c>
      <c r="BN1263" s="8">
        <f t="shared" si="1513"/>
        <v>0.72644107532723012</v>
      </c>
    </row>
    <row r="1264" spans="1:66" x14ac:dyDescent="0.25">
      <c r="A1264" t="s">
        <v>192</v>
      </c>
      <c r="B1264" t="s">
        <v>198</v>
      </c>
      <c r="C1264" t="s">
        <v>201</v>
      </c>
      <c r="D1264" s="7" t="s">
        <v>562</v>
      </c>
      <c r="E1264">
        <f>VLOOKUP(A1264,home!$A$2:$E$405,3,FALSE)</f>
        <v>1.40350877192982</v>
      </c>
      <c r="F1264">
        <f>VLOOKUP(B1264,home!$B$2:$E$405,3,FALSE)</f>
        <v>1.24</v>
      </c>
      <c r="G1264">
        <f>VLOOKUP(C1264,away!$B$2:$E$405,4,FALSE)</f>
        <v>1.1299999999999999</v>
      </c>
      <c r="H1264">
        <f>VLOOKUP(A1264,away!$A$2:$E$405,3,FALSE)</f>
        <v>1.06578947368421</v>
      </c>
      <c r="I1264">
        <f>VLOOKUP(C1264,away!$B$2:$E$405,3,FALSE)</f>
        <v>0.34</v>
      </c>
      <c r="J1264">
        <f>VLOOKUP(B1264,home!$B$2:$E$405,4,FALSE)</f>
        <v>0.68</v>
      </c>
      <c r="K1264" s="3">
        <f t="shared" si="1458"/>
        <v>1.9665964912280636</v>
      </c>
      <c r="L1264" s="3">
        <f t="shared" si="1459"/>
        <v>0.24641052631578936</v>
      </c>
      <c r="M1264" s="5">
        <f t="shared" si="1460"/>
        <v>0.10937127220920827</v>
      </c>
      <c r="N1264" s="5">
        <f t="shared" si="1461"/>
        <v>0.21508916016777835</v>
      </c>
      <c r="O1264" s="5">
        <f t="shared" si="1462"/>
        <v>2.6950232748898472E-2</v>
      </c>
      <c r="P1264" s="5">
        <f t="shared" si="1463"/>
        <v>5.3000233161763381E-2</v>
      </c>
      <c r="Q1264" s="5">
        <f t="shared" si="1464"/>
        <v>0.21149679384357201</v>
      </c>
      <c r="R1264" s="5">
        <f t="shared" si="1465"/>
        <v>3.3204105179945472E-3</v>
      </c>
      <c r="S1264" s="5">
        <f t="shared" si="1466"/>
        <v>6.4208467599885521E-3</v>
      </c>
      <c r="T1264" s="5">
        <f t="shared" si="1467"/>
        <v>5.2115036285096575E-2</v>
      </c>
      <c r="U1264" s="5">
        <f t="shared" si="1468"/>
        <v>6.5299076741248329E-3</v>
      </c>
      <c r="V1264" s="5">
        <f t="shared" si="1469"/>
        <v>3.4571984692490513E-4</v>
      </c>
      <c r="W1264" s="5">
        <f t="shared" si="1470"/>
        <v>0.13864295089291795</v>
      </c>
      <c r="X1264" s="5">
        <f t="shared" si="1471"/>
        <v>3.4163082499498044E-2</v>
      </c>
      <c r="Y1264" s="5">
        <f t="shared" si="1472"/>
        <v>4.2090715696355228E-3</v>
      </c>
      <c r="Z1264" s="5">
        <f t="shared" si="1473"/>
        <v>2.7272803444117319E-4</v>
      </c>
      <c r="AA1264" s="5">
        <f t="shared" si="1474"/>
        <v>5.3634599559153763E-4</v>
      </c>
      <c r="AB1264" s="5">
        <f t="shared" si="1475"/>
        <v>5.273880765072703E-4</v>
      </c>
      <c r="AC1264" s="5">
        <f t="shared" si="1476"/>
        <v>1.0470775440819107E-5</v>
      </c>
      <c r="AD1264" s="5">
        <f t="shared" si="1477"/>
        <v>6.8163685189879294E-2</v>
      </c>
      <c r="AE1264" s="5">
        <f t="shared" si="1478"/>
        <v>1.6796249543261931E-2</v>
      </c>
      <c r="AF1264" s="5">
        <f t="shared" si="1479"/>
        <v>2.0693863450432543E-3</v>
      </c>
      <c r="AG1264" s="5">
        <f t="shared" si="1480"/>
        <v>1.6997285947760541E-4</v>
      </c>
      <c r="AH1264" s="5">
        <f t="shared" si="1481"/>
        <v>1.6800764626930042E-5</v>
      </c>
      <c r="AI1264" s="5">
        <f t="shared" si="1482"/>
        <v>3.3040324765269184E-5</v>
      </c>
      <c r="AJ1264" s="5">
        <f t="shared" si="1483"/>
        <v>3.2488493376207041E-5</v>
      </c>
      <c r="AK1264" s="5">
        <f t="shared" si="1484"/>
        <v>2.1297252359644984E-5</v>
      </c>
      <c r="AL1264" s="5">
        <f t="shared" si="1485"/>
        <v>2.0296135485609001E-7</v>
      </c>
      <c r="AM1264" s="5">
        <f t="shared" si="1486"/>
        <v>2.6810092824718183E-2</v>
      </c>
      <c r="AN1264" s="5">
        <f t="shared" si="1487"/>
        <v>6.6062890835139748E-3</v>
      </c>
      <c r="AO1264" s="5">
        <f t="shared" si="1488"/>
        <v>8.13929585031466E-4</v>
      </c>
      <c r="AP1264" s="5">
        <f t="shared" si="1489"/>
        <v>6.6853605810531885E-5</v>
      </c>
      <c r="AQ1264" s="5">
        <f t="shared" si="1490"/>
        <v>4.1183580484703664E-6</v>
      </c>
      <c r="AR1264" s="5">
        <f t="shared" si="1491"/>
        <v>8.2797705084590547E-7</v>
      </c>
      <c r="AS1264" s="5">
        <f t="shared" si="1492"/>
        <v>1.6282967630109176E-6</v>
      </c>
      <c r="AT1264" s="5">
        <f t="shared" si="1493"/>
        <v>1.6011013504076425E-6</v>
      </c>
      <c r="AU1264" s="5">
        <f t="shared" si="1494"/>
        <v>1.0495734326040614E-6</v>
      </c>
      <c r="AV1264" s="5">
        <f t="shared" si="1495"/>
        <v>5.1602185746133543E-7</v>
      </c>
      <c r="AW1264" s="5">
        <f t="shared" si="1496"/>
        <v>2.7320294018605376E-9</v>
      </c>
      <c r="AX1264" s="5">
        <f t="shared" si="1497"/>
        <v>8.7874390797649075E-3</v>
      </c>
      <c r="AY1264" s="5">
        <f t="shared" si="1498"/>
        <v>2.1653174886128064E-3</v>
      </c>
      <c r="AZ1264" s="5">
        <f t="shared" si="1499"/>
        <v>2.6677851100493239E-4</v>
      </c>
      <c r="BA1264" s="5">
        <f t="shared" si="1500"/>
        <v>2.1912344435489343E-5</v>
      </c>
      <c r="BB1264" s="5">
        <f t="shared" si="1501"/>
        <v>1.3498580812904458E-6</v>
      </c>
      <c r="BC1264" s="5">
        <f t="shared" si="1502"/>
        <v>6.6523848052480056E-8</v>
      </c>
      <c r="BD1264" s="5">
        <f t="shared" si="1503"/>
        <v>3.4003710146055808E-8</v>
      </c>
      <c r="BE1264" s="5">
        <f t="shared" si="1504"/>
        <v>6.6871577061969452E-8</v>
      </c>
      <c r="BF1264" s="5">
        <f t="shared" si="1505"/>
        <v>6.5754704406478109E-8</v>
      </c>
      <c r="BG1264" s="5">
        <f t="shared" si="1506"/>
        <v>4.3104323655839447E-8</v>
      </c>
      <c r="BH1264" s="5">
        <f t="shared" si="1507"/>
        <v>2.119220291458317E-8</v>
      </c>
      <c r="BI1264" s="5">
        <f t="shared" si="1508"/>
        <v>8.3353023786424798E-9</v>
      </c>
      <c r="BJ1264" s="8">
        <f t="shared" si="1509"/>
        <v>0.78845953645903077</v>
      </c>
      <c r="BK1264" s="8">
        <f t="shared" si="1510"/>
        <v>0.17131406320329359</v>
      </c>
      <c r="BL1264" s="8">
        <f t="shared" si="1511"/>
        <v>3.79737740805196E-2</v>
      </c>
      <c r="BM1264" s="8">
        <f t="shared" si="1512"/>
        <v>0.37662668437148666</v>
      </c>
      <c r="BN1264" s="8">
        <f t="shared" si="1513"/>
        <v>0.61922810264921513</v>
      </c>
    </row>
    <row r="1265" spans="1:66" x14ac:dyDescent="0.25">
      <c r="A1265" t="s">
        <v>192</v>
      </c>
      <c r="B1265" t="s">
        <v>199</v>
      </c>
      <c r="C1265" t="s">
        <v>280</v>
      </c>
      <c r="D1265" s="7" t="s">
        <v>562</v>
      </c>
      <c r="E1265">
        <f>VLOOKUP(A1265,home!$A$2:$E$405,3,FALSE)</f>
        <v>1.40350877192982</v>
      </c>
      <c r="F1265">
        <f>VLOOKUP(B1265,home!$B$2:$E$405,3,FALSE)</f>
        <v>1.05</v>
      </c>
      <c r="G1265">
        <f>VLOOKUP(C1265,away!$B$2:$E$405,4,FALSE)</f>
        <v>1.24</v>
      </c>
      <c r="H1265">
        <f>VLOOKUP(A1265,away!$A$2:$E$405,3,FALSE)</f>
        <v>1.06578947368421</v>
      </c>
      <c r="I1265">
        <f>VLOOKUP(C1265,away!$B$2:$E$405,3,FALSE)</f>
        <v>0.6</v>
      </c>
      <c r="J1265">
        <f>VLOOKUP(B1265,home!$B$2:$E$405,4,FALSE)</f>
        <v>1.48</v>
      </c>
      <c r="K1265" s="3">
        <f t="shared" si="1458"/>
        <v>1.8273684210526258</v>
      </c>
      <c r="L1265" s="3">
        <f t="shared" si="1459"/>
        <v>0.94642105263157839</v>
      </c>
      <c r="M1265" s="5">
        <f t="shared" si="1460"/>
        <v>6.2424998073071114E-2</v>
      </c>
      <c r="N1265" s="5">
        <f t="shared" si="1461"/>
        <v>0.11407347016300116</v>
      </c>
      <c r="O1265" s="5">
        <f t="shared" si="1462"/>
        <v>5.9080332386840219E-2</v>
      </c>
      <c r="P1265" s="5">
        <f t="shared" si="1463"/>
        <v>0.10796153370900452</v>
      </c>
      <c r="Q1265" s="5">
        <f t="shared" si="1464"/>
        <v>0.10422712852787866</v>
      </c>
      <c r="R1265" s="5">
        <f t="shared" si="1465"/>
        <v>2.7957435183688425E-2</v>
      </c>
      <c r="S1265" s="5">
        <f t="shared" si="1466"/>
        <v>4.6678787026781472E-2</v>
      </c>
      <c r="T1265" s="5">
        <f t="shared" si="1467"/>
        <v>9.8642748694121735E-2</v>
      </c>
      <c r="U1265" s="5">
        <f t="shared" si="1468"/>
        <v>5.1088534188297847E-2</v>
      </c>
      <c r="V1265" s="5">
        <f t="shared" si="1469"/>
        <v>8.9698991583616414E-3</v>
      </c>
      <c r="W1265" s="5">
        <f t="shared" si="1470"/>
        <v>6.3487121096279547E-2</v>
      </c>
      <c r="X1265" s="5">
        <f t="shared" si="1471"/>
        <v>6.0085547976489379E-2</v>
      </c>
      <c r="Y1265" s="5">
        <f t="shared" si="1472"/>
        <v>2.8433113781927141E-2</v>
      </c>
      <c r="Z1265" s="5">
        <f t="shared" si="1473"/>
        <v>8.8198350784751758E-3</v>
      </c>
      <c r="AA1265" s="5">
        <f t="shared" si="1474"/>
        <v>1.6117088101297743E-2</v>
      </c>
      <c r="AB1265" s="5">
        <f t="shared" si="1475"/>
        <v>1.4725928917817264E-2</v>
      </c>
      <c r="AC1265" s="5">
        <f t="shared" si="1476"/>
        <v>9.6956758134204683E-4</v>
      </c>
      <c r="AD1265" s="5">
        <f t="shared" si="1477"/>
        <v>2.9003590058721315E-2</v>
      </c>
      <c r="AE1265" s="5">
        <f t="shared" si="1478"/>
        <v>2.744960823346981E-2</v>
      </c>
      <c r="AF1265" s="5">
        <f t="shared" si="1479"/>
        <v>1.298944355932247E-2</v>
      </c>
      <c r="AG1265" s="5">
        <f t="shared" si="1480"/>
        <v>4.0978276155041495E-3</v>
      </c>
      <c r="AH1265" s="5">
        <f t="shared" si="1481"/>
        <v>2.0868193997518486E-3</v>
      </c>
      <c r="AI1265" s="5">
        <f t="shared" si="1482"/>
        <v>3.8133878715465234E-3</v>
      </c>
      <c r="AJ1265" s="5">
        <f t="shared" si="1483"/>
        <v>3.4842322868446031E-3</v>
      </c>
      <c r="AK1265" s="5">
        <f t="shared" si="1484"/>
        <v>2.122325350863933E-3</v>
      </c>
      <c r="AL1265" s="5">
        <f t="shared" si="1485"/>
        <v>6.7073131820486194E-5</v>
      </c>
      <c r="AM1265" s="5">
        <f t="shared" si="1486"/>
        <v>1.0600048914092639E-2</v>
      </c>
      <c r="AN1265" s="5">
        <f t="shared" si="1487"/>
        <v>1.0032109451221774E-2</v>
      </c>
      <c r="AO1265" s="5">
        <f t="shared" si="1488"/>
        <v>4.7472997934702591E-3</v>
      </c>
      <c r="AP1265" s="5">
        <f t="shared" si="1489"/>
        <v>1.4976481558979327E-3</v>
      </c>
      <c r="AQ1265" s="5">
        <f t="shared" si="1490"/>
        <v>3.5435143604416582E-4</v>
      </c>
      <c r="AR1265" s="5">
        <f t="shared" si="1491"/>
        <v>3.9500196259302875E-4</v>
      </c>
      <c r="AS1265" s="5">
        <f t="shared" si="1492"/>
        <v>7.2181411269631136E-4</v>
      </c>
      <c r="AT1265" s="5">
        <f t="shared" si="1493"/>
        <v>6.5951015770568042E-4</v>
      </c>
      <c r="AU1265" s="5">
        <f t="shared" si="1494"/>
        <v>4.0172267851826569E-4</v>
      </c>
      <c r="AV1265" s="5">
        <f t="shared" si="1495"/>
        <v>1.8352383418623877E-4</v>
      </c>
      <c r="AW1265" s="5">
        <f t="shared" si="1496"/>
        <v>3.2222304122859596E-6</v>
      </c>
      <c r="AX1265" s="5">
        <f t="shared" si="1497"/>
        <v>3.228365774537677E-3</v>
      </c>
      <c r="AY1265" s="5">
        <f t="shared" si="1498"/>
        <v>3.055393334617709E-3</v>
      </c>
      <c r="AZ1265" s="5">
        <f t="shared" si="1499"/>
        <v>1.4458442879762003E-3</v>
      </c>
      <c r="BA1265" s="5">
        <f t="shared" si="1500"/>
        <v>4.5612582432259682E-4</v>
      </c>
      <c r="BB1265" s="5">
        <f t="shared" si="1501"/>
        <v>1.0792177069695961E-4</v>
      </c>
      <c r="BC1265" s="5">
        <f t="shared" si="1502"/>
        <v>2.0427887164976078E-5</v>
      </c>
      <c r="BD1265" s="5">
        <f t="shared" si="1503"/>
        <v>6.2306362204805573E-5</v>
      </c>
      <c r="BE1265" s="5">
        <f t="shared" si="1504"/>
        <v>1.1385667872372856E-4</v>
      </c>
      <c r="BF1265" s="5">
        <f t="shared" si="1505"/>
        <v>1.0402904961283801E-4</v>
      </c>
      <c r="BG1265" s="5">
        <f t="shared" si="1506"/>
        <v>6.3366466711538993E-5</v>
      </c>
      <c r="BH1265" s="5">
        <f t="shared" si="1507"/>
        <v>2.8948470055587208E-5</v>
      </c>
      <c r="BI1265" s="5">
        <f t="shared" si="1508"/>
        <v>1.0579904003473522E-5</v>
      </c>
      <c r="BJ1265" s="8">
        <f t="shared" si="1509"/>
        <v>0.57803513633675807</v>
      </c>
      <c r="BK1265" s="8">
        <f t="shared" si="1510"/>
        <v>0.23012725201499898</v>
      </c>
      <c r="BL1265" s="8">
        <f t="shared" si="1511"/>
        <v>0.18322074336395994</v>
      </c>
      <c r="BM1265" s="8">
        <f t="shared" si="1512"/>
        <v>0.52142589764650271</v>
      </c>
      <c r="BN1265" s="8">
        <f t="shared" si="1513"/>
        <v>0.47572489804348406</v>
      </c>
    </row>
    <row r="1266" spans="1:66" x14ac:dyDescent="0.25">
      <c r="A1266" t="s">
        <v>32</v>
      </c>
      <c r="B1266" t="s">
        <v>208</v>
      </c>
      <c r="C1266" t="s">
        <v>209</v>
      </c>
      <c r="D1266" s="7" t="s">
        <v>562</v>
      </c>
      <c r="E1266">
        <f>VLOOKUP(A1266,home!$A$2:$E$405,3,FALSE)</f>
        <v>1.25</v>
      </c>
      <c r="F1266">
        <f>VLOOKUP(B1266,home!$B$2:$E$405,3,FALSE)</f>
        <v>1.42</v>
      </c>
      <c r="G1266">
        <f>VLOOKUP(C1266,away!$B$2:$E$405,4,FALSE)</f>
        <v>0.8</v>
      </c>
      <c r="H1266">
        <f>VLOOKUP(A1266,away!$A$2:$E$405,3,FALSE)</f>
        <v>1.1499999999999999</v>
      </c>
      <c r="I1266">
        <f>VLOOKUP(C1266,away!$B$2:$E$405,3,FALSE)</f>
        <v>0.93</v>
      </c>
      <c r="J1266">
        <f>VLOOKUP(B1266,home!$B$2:$E$405,4,FALSE)</f>
        <v>0.68</v>
      </c>
      <c r="K1266" s="3">
        <f t="shared" si="1458"/>
        <v>1.42</v>
      </c>
      <c r="L1266" s="3">
        <f t="shared" si="1459"/>
        <v>0.72726000000000002</v>
      </c>
      <c r="M1266" s="5">
        <f t="shared" si="1460"/>
        <v>0.11680376202366402</v>
      </c>
      <c r="N1266" s="5">
        <f t="shared" si="1461"/>
        <v>0.1658613420736029</v>
      </c>
      <c r="O1266" s="5">
        <f t="shared" si="1462"/>
        <v>8.4946703969329893E-2</v>
      </c>
      <c r="P1266" s="5">
        <f t="shared" si="1463"/>
        <v>0.12062431963644844</v>
      </c>
      <c r="Q1266" s="5">
        <f t="shared" si="1464"/>
        <v>0.11776155287225809</v>
      </c>
      <c r="R1266" s="5">
        <f t="shared" si="1465"/>
        <v>3.0889169964367424E-2</v>
      </c>
      <c r="S1266" s="5">
        <f t="shared" si="1466"/>
        <v>3.1142461158075244E-2</v>
      </c>
      <c r="T1266" s="5">
        <f t="shared" si="1467"/>
        <v>8.5643266941878418E-2</v>
      </c>
      <c r="U1266" s="5">
        <f t="shared" si="1468"/>
        <v>4.3862621349401734E-2</v>
      </c>
      <c r="V1266" s="5">
        <f t="shared" si="1469"/>
        <v>3.5734562387318837E-3</v>
      </c>
      <c r="W1266" s="5">
        <f t="shared" si="1470"/>
        <v>5.5740468359535479E-2</v>
      </c>
      <c r="X1266" s="5">
        <f t="shared" si="1471"/>
        <v>4.0537813019155773E-2</v>
      </c>
      <c r="Y1266" s="5">
        <f t="shared" si="1472"/>
        <v>1.474076494815561E-2</v>
      </c>
      <c r="Z1266" s="5">
        <f t="shared" si="1473"/>
        <v>7.4881525827619529E-3</v>
      </c>
      <c r="AA1266" s="5">
        <f t="shared" si="1474"/>
        <v>1.0633176667521973E-2</v>
      </c>
      <c r="AB1266" s="5">
        <f t="shared" si="1475"/>
        <v>7.5495554339406025E-3</v>
      </c>
      <c r="AC1266" s="5">
        <f t="shared" si="1476"/>
        <v>2.306463208459883E-4</v>
      </c>
      <c r="AD1266" s="5">
        <f t="shared" si="1477"/>
        <v>1.9787866267635099E-2</v>
      </c>
      <c r="AE1266" s="5">
        <f t="shared" si="1478"/>
        <v>1.43909236218003E-2</v>
      </c>
      <c r="AF1266" s="5">
        <f t="shared" si="1479"/>
        <v>5.2329715565952424E-3</v>
      </c>
      <c r="AG1266" s="5">
        <f t="shared" si="1480"/>
        <v>1.2685769647498191E-3</v>
      </c>
      <c r="AH1266" s="5">
        <f t="shared" si="1481"/>
        <v>1.3614584618348643E-3</v>
      </c>
      <c r="AI1266" s="5">
        <f t="shared" si="1482"/>
        <v>1.9332710158055069E-3</v>
      </c>
      <c r="AJ1266" s="5">
        <f t="shared" si="1483"/>
        <v>1.3726224212219104E-3</v>
      </c>
      <c r="AK1266" s="5">
        <f t="shared" si="1484"/>
        <v>6.4970794604503736E-4</v>
      </c>
      <c r="AL1266" s="5">
        <f t="shared" si="1485"/>
        <v>9.5276230993521566E-6</v>
      </c>
      <c r="AM1266" s="5">
        <f t="shared" si="1486"/>
        <v>5.6197540200083659E-3</v>
      </c>
      <c r="AN1266" s="5">
        <f t="shared" si="1487"/>
        <v>4.0870223085912837E-3</v>
      </c>
      <c r="AO1266" s="5">
        <f t="shared" si="1488"/>
        <v>1.4861639220730483E-3</v>
      </c>
      <c r="AP1266" s="5">
        <f t="shared" si="1489"/>
        <v>3.6027585798894846E-4</v>
      </c>
      <c r="AQ1266" s="5">
        <f t="shared" si="1490"/>
        <v>6.5503555120260645E-5</v>
      </c>
      <c r="AR1266" s="5">
        <f t="shared" si="1491"/>
        <v>1.9802685619080477E-4</v>
      </c>
      <c r="AS1266" s="5">
        <f t="shared" si="1492"/>
        <v>2.811981357909427E-4</v>
      </c>
      <c r="AT1266" s="5">
        <f t="shared" si="1493"/>
        <v>1.9965067641156939E-4</v>
      </c>
      <c r="AU1266" s="5">
        <f t="shared" si="1494"/>
        <v>9.4501320168142807E-5</v>
      </c>
      <c r="AV1266" s="5">
        <f t="shared" si="1495"/>
        <v>3.3547968659690703E-5</v>
      </c>
      <c r="AW1266" s="5">
        <f t="shared" si="1496"/>
        <v>2.7331288968981871E-7</v>
      </c>
      <c r="AX1266" s="5">
        <f t="shared" si="1497"/>
        <v>1.3300084514019791E-3</v>
      </c>
      <c r="AY1266" s="5">
        <f t="shared" si="1498"/>
        <v>9.6726194636660321E-4</v>
      </c>
      <c r="AZ1266" s="5">
        <f t="shared" si="1499"/>
        <v>3.5172546155728788E-4</v>
      </c>
      <c r="BA1266" s="5">
        <f t="shared" si="1500"/>
        <v>8.5265286390717745E-5</v>
      </c>
      <c r="BB1266" s="5">
        <f t="shared" si="1501"/>
        <v>1.5502508045128345E-5</v>
      </c>
      <c r="BC1266" s="5">
        <f t="shared" si="1502"/>
        <v>2.2548708001800091E-6</v>
      </c>
      <c r="BD1266" s="5">
        <f t="shared" si="1503"/>
        <v>2.4002835238887431E-5</v>
      </c>
      <c r="BE1266" s="5">
        <f t="shared" si="1504"/>
        <v>3.4084026039220152E-5</v>
      </c>
      <c r="BF1266" s="5">
        <f t="shared" si="1505"/>
        <v>2.4199658487846312E-5</v>
      </c>
      <c r="BG1266" s="5">
        <f t="shared" si="1506"/>
        <v>1.1454505017580584E-5</v>
      </c>
      <c r="BH1266" s="5">
        <f t="shared" si="1507"/>
        <v>4.0663492812411078E-6</v>
      </c>
      <c r="BI1266" s="5">
        <f t="shared" si="1508"/>
        <v>1.1548431958724742E-6</v>
      </c>
      <c r="BJ1266" s="8">
        <f t="shared" si="1509"/>
        <v>0.53533628481371043</v>
      </c>
      <c r="BK1266" s="8">
        <f t="shared" si="1510"/>
        <v>0.27335143494723152</v>
      </c>
      <c r="BL1266" s="8">
        <f t="shared" si="1511"/>
        <v>0.18410417440395074</v>
      </c>
      <c r="BM1266" s="8">
        <f t="shared" si="1512"/>
        <v>0.36242620757450694</v>
      </c>
      <c r="BN1266" s="8">
        <f t="shared" si="1513"/>
        <v>0.63688685053967076</v>
      </c>
    </row>
    <row r="1267" spans="1:66" x14ac:dyDescent="0.25">
      <c r="A1267" t="s">
        <v>32</v>
      </c>
      <c r="B1267" t="s">
        <v>206</v>
      </c>
      <c r="C1267" t="s">
        <v>362</v>
      </c>
      <c r="D1267" s="7" t="s">
        <v>562</v>
      </c>
      <c r="E1267">
        <f>VLOOKUP(A1267,home!$A$2:$E$405,3,FALSE)</f>
        <v>1.25</v>
      </c>
      <c r="F1267">
        <f>VLOOKUP(B1267,home!$B$2:$E$405,3,FALSE)</f>
        <v>0.93</v>
      </c>
      <c r="G1267">
        <f>VLOOKUP(C1267,away!$B$2:$E$405,4,FALSE)</f>
        <v>1.2</v>
      </c>
      <c r="H1267">
        <f>VLOOKUP(A1267,away!$A$2:$E$405,3,FALSE)</f>
        <v>1.1499999999999999</v>
      </c>
      <c r="I1267">
        <f>VLOOKUP(C1267,away!$B$2:$E$405,3,FALSE)</f>
        <v>1.29</v>
      </c>
      <c r="J1267">
        <f>VLOOKUP(B1267,home!$B$2:$E$405,4,FALSE)</f>
        <v>1.21</v>
      </c>
      <c r="K1267" s="3">
        <f t="shared" si="1458"/>
        <v>1.395</v>
      </c>
      <c r="L1267" s="3">
        <f t="shared" si="1459"/>
        <v>1.7950349999999997</v>
      </c>
      <c r="M1267" s="5">
        <f t="shared" si="1460"/>
        <v>4.1170429948802358E-2</v>
      </c>
      <c r="N1267" s="5">
        <f t="shared" si="1461"/>
        <v>5.743274977857929E-2</v>
      </c>
      <c r="O1267" s="5">
        <f t="shared" si="1462"/>
        <v>7.3902362723148429E-2</v>
      </c>
      <c r="P1267" s="5">
        <f t="shared" si="1463"/>
        <v>0.10309379599879205</v>
      </c>
      <c r="Q1267" s="5">
        <f t="shared" si="1464"/>
        <v>4.0059342970559061E-2</v>
      </c>
      <c r="R1267" s="5">
        <f t="shared" si="1465"/>
        <v>6.6328663835373364E-2</v>
      </c>
      <c r="S1267" s="5">
        <f t="shared" si="1466"/>
        <v>6.4538619020116247E-2</v>
      </c>
      <c r="T1267" s="5">
        <f t="shared" si="1467"/>
        <v>7.1907922709157468E-2</v>
      </c>
      <c r="U1267" s="5">
        <f t="shared" si="1468"/>
        <v>9.2528486050345846E-2</v>
      </c>
      <c r="V1267" s="5">
        <f t="shared" si="1469"/>
        <v>1.7956607398880022E-2</v>
      </c>
      <c r="W1267" s="5">
        <f t="shared" si="1470"/>
        <v>1.8627594481309968E-2</v>
      </c>
      <c r="X1267" s="5">
        <f t="shared" si="1471"/>
        <v>3.3437184059758235E-2</v>
      </c>
      <c r="Y1267" s="5">
        <f t="shared" si="1472"/>
        <v>3.0010457844354063E-2</v>
      </c>
      <c r="Z1267" s="5">
        <f t="shared" si="1473"/>
        <v>3.9687424362576461E-2</v>
      </c>
      <c r="AA1267" s="5">
        <f t="shared" si="1474"/>
        <v>5.5363956985794167E-2</v>
      </c>
      <c r="AB1267" s="5">
        <f t="shared" si="1475"/>
        <v>3.8616359997591436E-2</v>
      </c>
      <c r="AC1267" s="5">
        <f t="shared" si="1476"/>
        <v>2.8102919108335491E-3</v>
      </c>
      <c r="AD1267" s="5">
        <f t="shared" si="1477"/>
        <v>6.4963735753568487E-3</v>
      </c>
      <c r="AE1267" s="5">
        <f t="shared" si="1478"/>
        <v>1.1661217940840679E-2</v>
      </c>
      <c r="AF1267" s="5">
        <f t="shared" si="1479"/>
        <v>1.0466147173218475E-2</v>
      </c>
      <c r="AG1267" s="5">
        <f t="shared" si="1480"/>
        <v>6.2623668303594055E-3</v>
      </c>
      <c r="AH1267" s="5">
        <f t="shared" si="1481"/>
        <v>1.7810078947669363E-2</v>
      </c>
      <c r="AI1267" s="5">
        <f t="shared" si="1482"/>
        <v>2.4845060131998761E-2</v>
      </c>
      <c r="AJ1267" s="5">
        <f t="shared" si="1483"/>
        <v>1.7329429442069139E-2</v>
      </c>
      <c r="AK1267" s="5">
        <f t="shared" si="1484"/>
        <v>8.0581846905621521E-3</v>
      </c>
      <c r="AL1267" s="5">
        <f t="shared" si="1485"/>
        <v>2.8148713658110089E-4</v>
      </c>
      <c r="AM1267" s="5">
        <f t="shared" si="1486"/>
        <v>1.8124882275245605E-3</v>
      </c>
      <c r="AN1267" s="5">
        <f t="shared" si="1487"/>
        <v>3.2534798054945488E-3</v>
      </c>
      <c r="AO1267" s="5">
        <f t="shared" si="1488"/>
        <v>2.9200550613279535E-3</v>
      </c>
      <c r="AP1267" s="5">
        <f t="shared" si="1489"/>
        <v>1.7472003456702736E-3</v>
      </c>
      <c r="AQ1267" s="5">
        <f t="shared" si="1490"/>
        <v>7.8407144312256003E-4</v>
      </c>
      <c r="AR1267" s="5">
        <f t="shared" si="1491"/>
        <v>6.3939430127659342E-3</v>
      </c>
      <c r="AS1267" s="5">
        <f t="shared" si="1492"/>
        <v>8.9195505028084789E-3</v>
      </c>
      <c r="AT1267" s="5">
        <f t="shared" si="1493"/>
        <v>6.2213864757089147E-3</v>
      </c>
      <c r="AU1267" s="5">
        <f t="shared" si="1494"/>
        <v>2.8929447112046461E-3</v>
      </c>
      <c r="AV1267" s="5">
        <f t="shared" si="1495"/>
        <v>1.0089144680326199E-3</v>
      </c>
      <c r="AW1267" s="5">
        <f t="shared" si="1496"/>
        <v>1.9579571410748223E-5</v>
      </c>
      <c r="AX1267" s="5">
        <f t="shared" si="1497"/>
        <v>4.2140351289946123E-4</v>
      </c>
      <c r="AY1267" s="5">
        <f t="shared" si="1498"/>
        <v>7.5643405477748425E-4</v>
      </c>
      <c r="AZ1267" s="5">
        <f t="shared" si="1499"/>
        <v>6.7891280175875069E-4</v>
      </c>
      <c r="BA1267" s="5">
        <f t="shared" si="1500"/>
        <v>4.0622408036833954E-4</v>
      </c>
      <c r="BB1267" s="5">
        <f t="shared" si="1501"/>
        <v>1.8229661052599562E-4</v>
      </c>
      <c r="BC1267" s="5">
        <f t="shared" si="1502"/>
        <v>6.5445759255106101E-5</v>
      </c>
      <c r="BD1267" s="5">
        <f t="shared" si="1503"/>
        <v>1.9128919159867158E-3</v>
      </c>
      <c r="BE1267" s="5">
        <f t="shared" si="1504"/>
        <v>2.6684842228014687E-3</v>
      </c>
      <c r="BF1267" s="5">
        <f t="shared" si="1505"/>
        <v>1.8612677454040247E-3</v>
      </c>
      <c r="BG1267" s="5">
        <f t="shared" si="1506"/>
        <v>8.6548950161287178E-4</v>
      </c>
      <c r="BH1267" s="5">
        <f t="shared" si="1507"/>
        <v>3.0183946368748889E-4</v>
      </c>
      <c r="BI1267" s="5">
        <f t="shared" si="1508"/>
        <v>8.4213210368809383E-5</v>
      </c>
      <c r="BJ1267" s="8">
        <f t="shared" si="1509"/>
        <v>0.29938936906621855</v>
      </c>
      <c r="BK1267" s="8">
        <f t="shared" si="1510"/>
        <v>0.23060766546878284</v>
      </c>
      <c r="BL1267" s="8">
        <f t="shared" si="1511"/>
        <v>0.42791350803493461</v>
      </c>
      <c r="BM1267" s="8">
        <f t="shared" si="1512"/>
        <v>0.6148737671938912</v>
      </c>
      <c r="BN1267" s="8">
        <f t="shared" si="1513"/>
        <v>0.38198734525525457</v>
      </c>
    </row>
    <row r="1268" spans="1:66" x14ac:dyDescent="0.25">
      <c r="A1268" t="s">
        <v>32</v>
      </c>
      <c r="B1268" t="s">
        <v>210</v>
      </c>
      <c r="C1268" t="s">
        <v>195</v>
      </c>
      <c r="D1268" s="7" t="s">
        <v>562</v>
      </c>
      <c r="E1268">
        <f>VLOOKUP(A1268,home!$A$2:$E$405,3,FALSE)</f>
        <v>1.25</v>
      </c>
      <c r="F1268">
        <f>VLOOKUP(B1268,home!$B$2:$E$405,3,FALSE)</f>
        <v>1.33</v>
      </c>
      <c r="G1268">
        <f>VLOOKUP(C1268,away!$B$2:$E$405,4,FALSE)</f>
        <v>1.1100000000000001</v>
      </c>
      <c r="H1268">
        <f>VLOOKUP(A1268,away!$A$2:$E$405,3,FALSE)</f>
        <v>1.1499999999999999</v>
      </c>
      <c r="I1268">
        <f>VLOOKUP(C1268,away!$B$2:$E$405,3,FALSE)</f>
        <v>0.98</v>
      </c>
      <c r="J1268">
        <f>VLOOKUP(B1268,home!$B$2:$E$405,4,FALSE)</f>
        <v>0.82</v>
      </c>
      <c r="K1268" s="3">
        <f t="shared" si="1458"/>
        <v>1.8453750000000002</v>
      </c>
      <c r="L1268" s="3">
        <f t="shared" si="1459"/>
        <v>0.92413999999999996</v>
      </c>
      <c r="M1268" s="5">
        <f t="shared" si="1460"/>
        <v>6.2692403185479723E-2</v>
      </c>
      <c r="N1268" s="5">
        <f t="shared" si="1461"/>
        <v>0.11569099352840466</v>
      </c>
      <c r="O1268" s="5">
        <f t="shared" si="1462"/>
        <v>5.7936557479829232E-2</v>
      </c>
      <c r="P1268" s="5">
        <f t="shared" si="1463"/>
        <v>0.10691467475933987</v>
      </c>
      <c r="Q1268" s="5">
        <f t="shared" si="1464"/>
        <v>0.10674663359123988</v>
      </c>
      <c r="R1268" s="5">
        <f t="shared" si="1465"/>
        <v>2.6770745114704689E-2</v>
      </c>
      <c r="S1268" s="5">
        <f t="shared" si="1466"/>
        <v>4.5582666711135582E-2</v>
      </c>
      <c r="T1268" s="5">
        <f t="shared" si="1467"/>
        <v>9.8648833967008423E-2</v>
      </c>
      <c r="U1268" s="5">
        <f t="shared" si="1468"/>
        <v>4.9402063766048172E-2</v>
      </c>
      <c r="V1268" s="5">
        <f t="shared" si="1469"/>
        <v>8.6373321495251815E-3</v>
      </c>
      <c r="W1268" s="5">
        <f t="shared" si="1470"/>
        <v>6.5662522987811445E-2</v>
      </c>
      <c r="X1268" s="5">
        <f t="shared" si="1471"/>
        <v>6.0681363993956065E-2</v>
      </c>
      <c r="Y1268" s="5">
        <f t="shared" si="1472"/>
        <v>2.8039037860687278E-2</v>
      </c>
      <c r="Z1268" s="5">
        <f t="shared" si="1473"/>
        <v>8.2466387967677305E-3</v>
      </c>
      <c r="AA1268" s="5">
        <f t="shared" si="1474"/>
        <v>1.5218141069585253E-2</v>
      </c>
      <c r="AB1268" s="5">
        <f t="shared" si="1475"/>
        <v>1.4041588538142944E-2</v>
      </c>
      <c r="AC1268" s="5">
        <f t="shared" si="1476"/>
        <v>9.2062346336321908E-4</v>
      </c>
      <c r="AD1268" s="5">
        <f t="shared" si="1477"/>
        <v>3.0292994589658142E-2</v>
      </c>
      <c r="AE1268" s="5">
        <f t="shared" si="1478"/>
        <v>2.799496802008667E-2</v>
      </c>
      <c r="AF1268" s="5">
        <f t="shared" si="1479"/>
        <v>1.2935634873041448E-2</v>
      </c>
      <c r="AG1268" s="5">
        <f t="shared" si="1480"/>
        <v>3.9847792038575081E-3</v>
      </c>
      <c r="AH1268" s="5">
        <f t="shared" si="1481"/>
        <v>1.9052621944112324E-3</v>
      </c>
      <c r="AI1268" s="5">
        <f t="shared" si="1482"/>
        <v>3.5159232220116281E-3</v>
      </c>
      <c r="AJ1268" s="5">
        <f t="shared" si="1483"/>
        <v>3.2440984079098543E-3</v>
      </c>
      <c r="AK1268" s="5">
        <f t="shared" si="1484"/>
        <v>1.9955260331655498E-3</v>
      </c>
      <c r="AL1268" s="5">
        <f t="shared" si="1485"/>
        <v>6.2800692371028994E-5</v>
      </c>
      <c r="AM1268" s="5">
        <f t="shared" si="1486"/>
        <v>1.1180386978178089E-2</v>
      </c>
      <c r="AN1268" s="5">
        <f t="shared" si="1487"/>
        <v>1.0332242822013497E-2</v>
      </c>
      <c r="AO1268" s="5">
        <f t="shared" si="1488"/>
        <v>4.774219440767777E-3</v>
      </c>
      <c r="AP1268" s="5">
        <f t="shared" si="1489"/>
        <v>1.4706823846637111E-3</v>
      </c>
      <c r="AQ1268" s="5">
        <f t="shared" si="1490"/>
        <v>3.3977910474078041E-4</v>
      </c>
      <c r="AR1268" s="5">
        <f t="shared" si="1491"/>
        <v>3.5214580086863941E-4</v>
      </c>
      <c r="AS1268" s="5">
        <f t="shared" si="1492"/>
        <v>6.4984105727796553E-4</v>
      </c>
      <c r="AT1268" s="5">
        <f t="shared" si="1493"/>
        <v>5.9960022053716291E-4</v>
      </c>
      <c r="AU1268" s="5">
        <f t="shared" si="1494"/>
        <v>3.6882908565792237E-4</v>
      </c>
      <c r="AV1268" s="5">
        <f t="shared" si="1495"/>
        <v>1.7015699348649715E-4</v>
      </c>
      <c r="AW1268" s="5">
        <f t="shared" si="1496"/>
        <v>2.9749819304462498E-6</v>
      </c>
      <c r="AX1268" s="5">
        <f t="shared" si="1497"/>
        <v>3.4386677699758958E-3</v>
      </c>
      <c r="AY1268" s="5">
        <f t="shared" si="1498"/>
        <v>3.1778104329455237E-3</v>
      </c>
      <c r="AZ1268" s="5">
        <f t="shared" si="1499"/>
        <v>1.4683708667511382E-3</v>
      </c>
      <c r="BA1268" s="5">
        <f t="shared" si="1500"/>
        <v>4.5232675093313226E-4</v>
      </c>
      <c r="BB1268" s="5">
        <f t="shared" si="1501"/>
        <v>1.0450331090183619E-4</v>
      </c>
      <c r="BC1268" s="5">
        <f t="shared" si="1502"/>
        <v>1.9315137947364588E-5</v>
      </c>
      <c r="BD1268" s="5">
        <f t="shared" si="1503"/>
        <v>5.4238670069124032E-5</v>
      </c>
      <c r="BE1268" s="5">
        <f t="shared" si="1504"/>
        <v>1.0009068577880977E-4</v>
      </c>
      <c r="BF1268" s="5">
        <f t="shared" si="1505"/>
        <v>9.2352424634535555E-5</v>
      </c>
      <c r="BG1268" s="5">
        <f t="shared" si="1506"/>
        <v>5.6808285203318694E-5</v>
      </c>
      <c r="BH1268" s="5">
        <f t="shared" si="1507"/>
        <v>2.6208147326768559E-5</v>
      </c>
      <c r="BI1268" s="5">
        <f t="shared" si="1508"/>
        <v>9.6727719746271145E-6</v>
      </c>
      <c r="BJ1268" s="8">
        <f t="shared" si="1509"/>
        <v>0.58743606761557043</v>
      </c>
      <c r="BK1268" s="8">
        <f t="shared" si="1510"/>
        <v>0.22798831139416012</v>
      </c>
      <c r="BL1268" s="8">
        <f t="shared" si="1511"/>
        <v>0.17650984996862393</v>
      </c>
      <c r="BM1268" s="8">
        <f t="shared" si="1512"/>
        <v>0.52025402466510884</v>
      </c>
      <c r="BN1268" s="8">
        <f t="shared" si="1513"/>
        <v>0.476752007658998</v>
      </c>
    </row>
    <row r="1269" spans="1:66" x14ac:dyDescent="0.25">
      <c r="A1269" t="s">
        <v>32</v>
      </c>
      <c r="B1269" t="s">
        <v>366</v>
      </c>
      <c r="C1269" t="s">
        <v>33</v>
      </c>
      <c r="D1269" s="7" t="s">
        <v>562</v>
      </c>
      <c r="E1269">
        <f>VLOOKUP(A1269,home!$A$2:$E$405,3,FALSE)</f>
        <v>1.25</v>
      </c>
      <c r="F1269">
        <f>VLOOKUP(B1269,home!$B$2:$E$405,3,FALSE)</f>
        <v>1.0900000000000001</v>
      </c>
      <c r="G1269">
        <f>VLOOKUP(C1269,away!$B$2:$E$405,4,FALSE)</f>
        <v>0.89</v>
      </c>
      <c r="H1269">
        <f>VLOOKUP(A1269,away!$A$2:$E$405,3,FALSE)</f>
        <v>1.1499999999999999</v>
      </c>
      <c r="I1269">
        <f>VLOOKUP(C1269,away!$B$2:$E$405,3,FALSE)</f>
        <v>0.57999999999999996</v>
      </c>
      <c r="J1269">
        <f>VLOOKUP(B1269,home!$B$2:$E$405,4,FALSE)</f>
        <v>0.63</v>
      </c>
      <c r="K1269" s="3">
        <f t="shared" si="1458"/>
        <v>1.2126250000000001</v>
      </c>
      <c r="L1269" s="3">
        <f t="shared" si="1459"/>
        <v>0.42020999999999997</v>
      </c>
      <c r="M1269" s="5">
        <f t="shared" si="1460"/>
        <v>0.19537490040576236</v>
      </c>
      <c r="N1269" s="5">
        <f t="shared" si="1461"/>
        <v>0.23691648860453754</v>
      </c>
      <c r="O1269" s="5">
        <f t="shared" si="1462"/>
        <v>8.2098486899505385E-2</v>
      </c>
      <c r="P1269" s="5">
        <f t="shared" si="1463"/>
        <v>9.9554677676512701E-2</v>
      </c>
      <c r="Q1269" s="5">
        <f t="shared" si="1464"/>
        <v>0.14364542849703871</v>
      </c>
      <c r="R1269" s="5">
        <f t="shared" si="1465"/>
        <v>1.7249302590020579E-2</v>
      </c>
      <c r="S1269" s="5">
        <f t="shared" si="1466"/>
        <v>1.2682199487613949E-2</v>
      </c>
      <c r="T1269" s="5">
        <f t="shared" si="1467"/>
        <v>6.0361245508740627E-2</v>
      </c>
      <c r="U1269" s="5">
        <f t="shared" si="1468"/>
        <v>2.0916935553223701E-2</v>
      </c>
      <c r="V1269" s="5">
        <f t="shared" si="1469"/>
        <v>7.1803393805475256E-4</v>
      </c>
      <c r="W1269" s="5">
        <f t="shared" si="1470"/>
        <v>5.8062679243740513E-2</v>
      </c>
      <c r="X1269" s="5">
        <f t="shared" si="1471"/>
        <v>2.4398518445012198E-2</v>
      </c>
      <c r="Y1269" s="5">
        <f t="shared" si="1472"/>
        <v>5.1262507178892877E-3</v>
      </c>
      <c r="Z1269" s="5">
        <f t="shared" si="1473"/>
        <v>2.4161098137841829E-3</v>
      </c>
      <c r="AA1269" s="5">
        <f t="shared" si="1474"/>
        <v>2.9298351629400443E-3</v>
      </c>
      <c r="AB1269" s="5">
        <f t="shared" si="1475"/>
        <v>1.7763956822300861E-3</v>
      </c>
      <c r="AC1269" s="5">
        <f t="shared" si="1476"/>
        <v>2.2867457998499917E-5</v>
      </c>
      <c r="AD1269" s="5">
        <f t="shared" si="1477"/>
        <v>1.7602064104485216E-2</v>
      </c>
      <c r="AE1269" s="5">
        <f t="shared" si="1478"/>
        <v>7.3965633573457312E-3</v>
      </c>
      <c r="AF1269" s="5">
        <f t="shared" si="1479"/>
        <v>1.5540549441951249E-3</v>
      </c>
      <c r="AG1269" s="5">
        <f t="shared" si="1480"/>
        <v>2.1767647603341116E-4</v>
      </c>
      <c r="AH1269" s="5">
        <f t="shared" si="1481"/>
        <v>2.5381837621256279E-4</v>
      </c>
      <c r="AI1269" s="5">
        <f t="shared" si="1482"/>
        <v>3.0778650845475887E-4</v>
      </c>
      <c r="AJ1269" s="5">
        <f t="shared" si="1483"/>
        <v>1.8661480740747604E-4</v>
      </c>
      <c r="AK1269" s="5">
        <f t="shared" si="1484"/>
        <v>7.5431260277496865E-5</v>
      </c>
      <c r="AL1269" s="5">
        <f t="shared" si="1485"/>
        <v>4.6609107016178576E-7</v>
      </c>
      <c r="AM1269" s="5">
        <f t="shared" si="1486"/>
        <v>4.2689405969402764E-3</v>
      </c>
      <c r="AN1269" s="5">
        <f t="shared" si="1487"/>
        <v>1.7938515282402733E-3</v>
      </c>
      <c r="AO1269" s="5">
        <f t="shared" si="1488"/>
        <v>3.7689717534092261E-4</v>
      </c>
      <c r="AP1269" s="5">
        <f t="shared" si="1489"/>
        <v>5.2791987350003036E-5</v>
      </c>
      <c r="AQ1269" s="5">
        <f t="shared" si="1490"/>
        <v>5.5459302510861927E-6</v>
      </c>
      <c r="AR1269" s="5">
        <f t="shared" si="1491"/>
        <v>2.1331403973656199E-5</v>
      </c>
      <c r="AS1269" s="5">
        <f t="shared" si="1492"/>
        <v>2.5866993743554844E-5</v>
      </c>
      <c r="AT1269" s="5">
        <f t="shared" si="1493"/>
        <v>1.5683481644139101E-5</v>
      </c>
      <c r="AU1269" s="5">
        <f t="shared" si="1494"/>
        <v>6.3393939762413917E-6</v>
      </c>
      <c r="AV1269" s="5">
        <f t="shared" si="1495"/>
        <v>1.9218269051099301E-6</v>
      </c>
      <c r="AW1269" s="5">
        <f t="shared" si="1496"/>
        <v>6.5972232759639805E-9</v>
      </c>
      <c r="AX1269" s="5">
        <f t="shared" si="1497"/>
        <v>8.627706818941167E-4</v>
      </c>
      <c r="AY1269" s="5">
        <f t="shared" si="1498"/>
        <v>3.625448682387267E-4</v>
      </c>
      <c r="AZ1269" s="5">
        <f t="shared" si="1499"/>
        <v>7.6172489541297678E-5</v>
      </c>
      <c r="BA1269" s="5">
        <f t="shared" si="1500"/>
        <v>1.0669480610049567E-5</v>
      </c>
      <c r="BB1269" s="5">
        <f t="shared" si="1501"/>
        <v>1.1208556117872317E-6</v>
      </c>
      <c r="BC1269" s="5">
        <f t="shared" si="1502"/>
        <v>9.4198947325822527E-8</v>
      </c>
      <c r="BD1269" s="5">
        <f t="shared" si="1503"/>
        <v>1.4939448772950119E-6</v>
      </c>
      <c r="BE1269" s="5">
        <f t="shared" si="1504"/>
        <v>1.8115949068298637E-6</v>
      </c>
      <c r="BF1269" s="5">
        <f t="shared" si="1505"/>
        <v>1.098392636947282E-6</v>
      </c>
      <c r="BG1269" s="5">
        <f t="shared" si="1506"/>
        <v>4.4397945712606584E-7</v>
      </c>
      <c r="BH1269" s="5">
        <f t="shared" si="1507"/>
        <v>1.3459514729937395E-7</v>
      </c>
      <c r="BI1269" s="5">
        <f t="shared" si="1508"/>
        <v>3.2642688098780668E-8</v>
      </c>
      <c r="BJ1269" s="8">
        <f t="shared" si="1509"/>
        <v>0.56309236969198417</v>
      </c>
      <c r="BK1269" s="8">
        <f t="shared" si="1510"/>
        <v>0.30871568992525117</v>
      </c>
      <c r="BL1269" s="8">
        <f t="shared" si="1511"/>
        <v>0.1258707650902284</v>
      </c>
      <c r="BM1269" s="8">
        <f t="shared" si="1512"/>
        <v>0.22489311157685524</v>
      </c>
      <c r="BN1269" s="8">
        <f t="shared" si="1513"/>
        <v>0.77483928467337726</v>
      </c>
    </row>
    <row r="1270" spans="1:66" x14ac:dyDescent="0.25">
      <c r="A1270" t="s">
        <v>298</v>
      </c>
      <c r="B1270" t="s">
        <v>324</v>
      </c>
      <c r="C1270" t="s">
        <v>34</v>
      </c>
      <c r="D1270" s="7" t="s">
        <v>562</v>
      </c>
      <c r="E1270">
        <f>VLOOKUP(A1270,home!$A$2:$E$405,3,FALSE)</f>
        <v>1.4833333333333301</v>
      </c>
      <c r="F1270">
        <f>VLOOKUP(B1270,home!$B$2:$E$405,3,FALSE)</f>
        <v>0.86</v>
      </c>
      <c r="G1270">
        <f>VLOOKUP(C1270,away!$B$2:$E$405,4,FALSE)</f>
        <v>1.29</v>
      </c>
      <c r="H1270">
        <f>VLOOKUP(A1270,away!$A$2:$E$405,3,FALSE)</f>
        <v>1.3333333333333299</v>
      </c>
      <c r="I1270">
        <f>VLOOKUP(C1270,away!$B$2:$E$405,3,FALSE)</f>
        <v>0.62</v>
      </c>
      <c r="J1270">
        <f>VLOOKUP(B1270,home!$B$2:$E$405,4,FALSE)</f>
        <v>1.5</v>
      </c>
      <c r="K1270" s="3">
        <f t="shared" si="1458"/>
        <v>1.6456099999999965</v>
      </c>
      <c r="L1270" s="3">
        <f t="shared" si="1459"/>
        <v>1.2399999999999969</v>
      </c>
      <c r="M1270" s="5">
        <f t="shared" si="1460"/>
        <v>5.5820728504538675E-2</v>
      </c>
      <c r="N1270" s="5">
        <f t="shared" si="1461"/>
        <v>9.1859149034353688E-2</v>
      </c>
      <c r="O1270" s="5">
        <f t="shared" si="1462"/>
        <v>6.9217703345627782E-2</v>
      </c>
      <c r="P1270" s="5">
        <f t="shared" si="1463"/>
        <v>0.11390534480259829</v>
      </c>
      <c r="Q1270" s="5">
        <f t="shared" si="1464"/>
        <v>7.5582167121211227E-2</v>
      </c>
      <c r="R1270" s="5">
        <f t="shared" si="1465"/>
        <v>4.2914976074289117E-2</v>
      </c>
      <c r="S1270" s="5">
        <f t="shared" si="1466"/>
        <v>5.8107570082786907E-2</v>
      </c>
      <c r="T1270" s="5">
        <f t="shared" si="1467"/>
        <v>9.3721887230301684E-2</v>
      </c>
      <c r="U1270" s="5">
        <f t="shared" si="1468"/>
        <v>7.0621313777610759E-2</v>
      </c>
      <c r="V1270" s="5">
        <f t="shared" si="1469"/>
        <v>1.3174641557875424E-2</v>
      </c>
      <c r="W1270" s="5">
        <f t="shared" si="1470"/>
        <v>4.1459590012112059E-2</v>
      </c>
      <c r="X1270" s="5">
        <f t="shared" si="1471"/>
        <v>5.140989161501882E-2</v>
      </c>
      <c r="Y1270" s="5">
        <f t="shared" si="1472"/>
        <v>3.1874132801311593E-2</v>
      </c>
      <c r="Z1270" s="5">
        <f t="shared" si="1473"/>
        <v>1.7738190110706122E-2</v>
      </c>
      <c r="AA1270" s="5">
        <f t="shared" si="1474"/>
        <v>2.9190143028079037E-2</v>
      </c>
      <c r="AB1270" s="5">
        <f t="shared" si="1475"/>
        <v>2.4017795634218523E-2</v>
      </c>
      <c r="AC1270" s="5">
        <f t="shared" si="1476"/>
        <v>1.6802249467892845E-3</v>
      </c>
      <c r="AD1270" s="5">
        <f t="shared" si="1477"/>
        <v>1.7056578979957899E-2</v>
      </c>
      <c r="AE1270" s="5">
        <f t="shared" si="1478"/>
        <v>2.1150157935147743E-2</v>
      </c>
      <c r="AF1270" s="5">
        <f t="shared" si="1479"/>
        <v>1.3113097919791568E-2</v>
      </c>
      <c r="AG1270" s="5">
        <f t="shared" si="1480"/>
        <v>5.4200804735138339E-3</v>
      </c>
      <c r="AH1270" s="5">
        <f t="shared" si="1481"/>
        <v>5.4988389343188851E-3</v>
      </c>
      <c r="AI1270" s="5">
        <f t="shared" si="1482"/>
        <v>9.0489443387044791E-3</v>
      </c>
      <c r="AJ1270" s="5">
        <f t="shared" si="1483"/>
        <v>7.4455166466077241E-3</v>
      </c>
      <c r="AK1270" s="5">
        <f t="shared" si="1484"/>
        <v>4.0841388829413712E-3</v>
      </c>
      <c r="AL1270" s="5">
        <f t="shared" si="1485"/>
        <v>1.3714375074442073E-4</v>
      </c>
      <c r="AM1270" s="5">
        <f t="shared" si="1486"/>
        <v>5.613695387041687E-3</v>
      </c>
      <c r="AN1270" s="5">
        <f t="shared" si="1487"/>
        <v>6.9609822799316743E-3</v>
      </c>
      <c r="AO1270" s="5">
        <f t="shared" si="1488"/>
        <v>4.3158090135576276E-3</v>
      </c>
      <c r="AP1270" s="5">
        <f t="shared" si="1489"/>
        <v>1.7838677256038146E-3</v>
      </c>
      <c r="AQ1270" s="5">
        <f t="shared" si="1490"/>
        <v>5.5299899493718122E-4</v>
      </c>
      <c r="AR1270" s="5">
        <f t="shared" si="1491"/>
        <v>1.3637120557110816E-3</v>
      </c>
      <c r="AS1270" s="5">
        <f t="shared" si="1492"/>
        <v>2.2441381959987078E-3</v>
      </c>
      <c r="AT1270" s="5">
        <f t="shared" si="1493"/>
        <v>1.8464881283587131E-3</v>
      </c>
      <c r="AU1270" s="5">
        <f t="shared" si="1494"/>
        <v>1.0128664429694587E-3</v>
      </c>
      <c r="AV1270" s="5">
        <f t="shared" si="1495"/>
        <v>4.1669578680374192E-4</v>
      </c>
      <c r="AW1270" s="5">
        <f t="shared" si="1496"/>
        <v>7.7735988417091867E-6</v>
      </c>
      <c r="AX1270" s="5">
        <f t="shared" si="1497"/>
        <v>1.5396588776449426E-3</v>
      </c>
      <c r="AY1270" s="5">
        <f t="shared" si="1498"/>
        <v>1.9091770082797241E-3</v>
      </c>
      <c r="AZ1270" s="5">
        <f t="shared" si="1499"/>
        <v>1.183689745133426E-3</v>
      </c>
      <c r="BA1270" s="5">
        <f t="shared" si="1500"/>
        <v>4.8925842798848147E-4</v>
      </c>
      <c r="BB1270" s="5">
        <f t="shared" si="1501"/>
        <v>1.5167011267642889E-4</v>
      </c>
      <c r="BC1270" s="5">
        <f t="shared" si="1502"/>
        <v>3.7614187943754312E-5</v>
      </c>
      <c r="BD1270" s="5">
        <f t="shared" si="1503"/>
        <v>2.8183382484695549E-4</v>
      </c>
      <c r="BE1270" s="5">
        <f t="shared" si="1504"/>
        <v>4.6378856050639734E-4</v>
      </c>
      <c r="BF1270" s="5">
        <f t="shared" si="1505"/>
        <v>3.8160754652746549E-4</v>
      </c>
      <c r="BG1270" s="5">
        <f t="shared" si="1506"/>
        <v>2.0932573154702042E-4</v>
      </c>
      <c r="BH1270" s="5">
        <f t="shared" si="1507"/>
        <v>8.6117129272772909E-5</v>
      </c>
      <c r="BI1270" s="5">
        <f t="shared" si="1508"/>
        <v>2.8343041820513482E-5</v>
      </c>
      <c r="BJ1270" s="8">
        <f t="shared" si="1509"/>
        <v>0.4671851548834588</v>
      </c>
      <c r="BK1270" s="8">
        <f t="shared" si="1510"/>
        <v>0.24473483065361273</v>
      </c>
      <c r="BL1270" s="8">
        <f t="shared" si="1511"/>
        <v>0.27037428710676042</v>
      </c>
      <c r="BM1270" s="8">
        <f t="shared" si="1512"/>
        <v>0.54883099046248163</v>
      </c>
      <c r="BN1270" s="8">
        <f t="shared" si="1513"/>
        <v>0.44930006888261881</v>
      </c>
    </row>
    <row r="1271" spans="1:66" x14ac:dyDescent="0.25">
      <c r="A1271" t="s">
        <v>298</v>
      </c>
      <c r="B1271" t="s">
        <v>338</v>
      </c>
      <c r="C1271" t="s">
        <v>203</v>
      </c>
      <c r="D1271" s="7" t="s">
        <v>562</v>
      </c>
      <c r="E1271">
        <f>VLOOKUP(A1271,home!$A$2:$E$405,3,FALSE)</f>
        <v>1.4833333333333301</v>
      </c>
      <c r="F1271">
        <f>VLOOKUP(B1271,home!$B$2:$E$405,3,FALSE)</f>
        <v>0.86</v>
      </c>
      <c r="G1271">
        <f>VLOOKUP(C1271,away!$B$2:$E$405,4,FALSE)</f>
        <v>1.01</v>
      </c>
      <c r="H1271">
        <f>VLOOKUP(A1271,away!$A$2:$E$405,3,FALSE)</f>
        <v>1.3333333333333299</v>
      </c>
      <c r="I1271">
        <f>VLOOKUP(C1271,away!$B$2:$E$405,3,FALSE)</f>
        <v>0.86</v>
      </c>
      <c r="J1271">
        <f>VLOOKUP(B1271,home!$B$2:$E$405,4,FALSE)</f>
        <v>1.29</v>
      </c>
      <c r="K1271" s="3">
        <f t="shared" si="1458"/>
        <v>1.2884233333333306</v>
      </c>
      <c r="L1271" s="3">
        <f t="shared" si="1459"/>
        <v>1.4791999999999961</v>
      </c>
      <c r="M1271" s="5">
        <f t="shared" si="1460"/>
        <v>6.2811108554936657E-2</v>
      </c>
      <c r="N1271" s="5">
        <f t="shared" si="1461"/>
        <v>8.092729785471317E-2</v>
      </c>
      <c r="O1271" s="5">
        <f t="shared" si="1462"/>
        <v>9.2910191774462053E-2</v>
      </c>
      <c r="P1271" s="5">
        <f t="shared" si="1463"/>
        <v>0.1197076589866914</v>
      </c>
      <c r="Q1271" s="5">
        <f t="shared" si="1464"/>
        <v>5.2134309429814424E-2</v>
      </c>
      <c r="R1271" s="5">
        <f t="shared" si="1465"/>
        <v>6.8716377836391979E-2</v>
      </c>
      <c r="S1271" s="5">
        <f t="shared" si="1466"/>
        <v>5.7035785348146593E-2</v>
      </c>
      <c r="T1271" s="5">
        <f t="shared" si="1467"/>
        <v>7.7117070508581298E-2</v>
      </c>
      <c r="U1271" s="5">
        <f t="shared" si="1468"/>
        <v>8.8535784586556754E-2</v>
      </c>
      <c r="V1271" s="5">
        <f t="shared" si="1469"/>
        <v>1.2077871254824644E-2</v>
      </c>
      <c r="W1271" s="5">
        <f t="shared" si="1470"/>
        <v>2.2390353578864264E-2</v>
      </c>
      <c r="X1271" s="5">
        <f t="shared" si="1471"/>
        <v>3.3119811013855929E-2</v>
      </c>
      <c r="Y1271" s="5">
        <f t="shared" si="1472"/>
        <v>2.4495412225847786E-2</v>
      </c>
      <c r="Z1271" s="5">
        <f t="shared" si="1473"/>
        <v>3.3881755365196893E-2</v>
      </c>
      <c r="AA1271" s="5">
        <f t="shared" si="1474"/>
        <v>4.3654044186811451E-2</v>
      </c>
      <c r="AB1271" s="5">
        <f t="shared" si="1475"/>
        <v>2.8122444562326057E-2</v>
      </c>
      <c r="AC1271" s="5">
        <f t="shared" si="1476"/>
        <v>1.4386524600512693E-3</v>
      </c>
      <c r="AD1271" s="5">
        <f t="shared" si="1477"/>
        <v>7.2120634981480388E-3</v>
      </c>
      <c r="AE1271" s="5">
        <f t="shared" si="1478"/>
        <v>1.0668084326460551E-2</v>
      </c>
      <c r="AF1271" s="5">
        <f t="shared" si="1479"/>
        <v>7.8901151678502039E-3</v>
      </c>
      <c r="AG1271" s="5">
        <f t="shared" si="1480"/>
        <v>3.8903527854279953E-3</v>
      </c>
      <c r="AH1271" s="5">
        <f t="shared" si="1481"/>
        <v>1.2529473134049784E-2</v>
      </c>
      <c r="AI1271" s="5">
        <f t="shared" si="1482"/>
        <v>1.6143265540282836E-2</v>
      </c>
      <c r="AJ1271" s="5">
        <f t="shared" si="1483"/>
        <v>1.0399679999148153E-2</v>
      </c>
      <c r="AK1271" s="5">
        <f t="shared" si="1484"/>
        <v>4.4663967900341432E-3</v>
      </c>
      <c r="AL1271" s="5">
        <f t="shared" si="1485"/>
        <v>1.0967341417803812E-4</v>
      </c>
      <c r="AM1271" s="5">
        <f t="shared" si="1486"/>
        <v>1.8584381784991072E-3</v>
      </c>
      <c r="AN1271" s="5">
        <f t="shared" si="1487"/>
        <v>2.7490017536358721E-3</v>
      </c>
      <c r="AO1271" s="5">
        <f t="shared" si="1488"/>
        <v>2.0331616969890861E-3</v>
      </c>
      <c r="AP1271" s="5">
        <f t="shared" si="1489"/>
        <v>1.002484260728749E-3</v>
      </c>
      <c r="AQ1271" s="5">
        <f t="shared" si="1490"/>
        <v>3.7071867961749051E-4</v>
      </c>
      <c r="AR1271" s="5">
        <f t="shared" si="1491"/>
        <v>3.7067193319772784E-3</v>
      </c>
      <c r="AS1271" s="5">
        <f t="shared" si="1492"/>
        <v>4.7758236774372619E-3</v>
      </c>
      <c r="AT1271" s="5">
        <f t="shared" si="1493"/>
        <v>3.0766413309479814E-3</v>
      </c>
      <c r="AU1271" s="5">
        <f t="shared" si="1494"/>
        <v>1.3213388263636975E-3</v>
      </c>
      <c r="AV1271" s="5">
        <f t="shared" si="1495"/>
        <v>4.2561094378156645E-4</v>
      </c>
      <c r="AW1271" s="5">
        <f t="shared" si="1496"/>
        <v>5.8060977351057395E-6</v>
      </c>
      <c r="AX1271" s="5">
        <f t="shared" si="1497"/>
        <v>3.9907585212262348E-4</v>
      </c>
      <c r="AY1271" s="5">
        <f t="shared" si="1498"/>
        <v>5.9031300045978301E-4</v>
      </c>
      <c r="AZ1271" s="5">
        <f t="shared" si="1499"/>
        <v>4.3659549514005452E-4</v>
      </c>
      <c r="BA1271" s="5">
        <f t="shared" si="1500"/>
        <v>2.1527068547038888E-4</v>
      </c>
      <c r="BB1271" s="5">
        <f t="shared" si="1501"/>
        <v>7.9607099486949629E-5</v>
      </c>
      <c r="BC1271" s="5">
        <f t="shared" si="1502"/>
        <v>2.3550964312219116E-5</v>
      </c>
      <c r="BD1271" s="5">
        <f t="shared" si="1503"/>
        <v>9.1382987264346292E-4</v>
      </c>
      <c r="BE1271" s="5">
        <f t="shared" si="1504"/>
        <v>1.1773997306108637E-3</v>
      </c>
      <c r="BF1271" s="5">
        <f t="shared" si="1505"/>
        <v>7.5849464278970728E-4</v>
      </c>
      <c r="BG1271" s="5">
        <f t="shared" si="1506"/>
        <v>3.2575406532619615E-4</v>
      </c>
      <c r="BH1271" s="5">
        <f t="shared" si="1507"/>
        <v>1.0492728467361527E-4</v>
      </c>
      <c r="BI1271" s="5">
        <f t="shared" si="1508"/>
        <v>2.7038152375358934E-5</v>
      </c>
      <c r="BJ1271" s="8">
        <f t="shared" si="1509"/>
        <v>0.32960308805602595</v>
      </c>
      <c r="BK1271" s="8">
        <f t="shared" si="1510"/>
        <v>0.25377106301928842</v>
      </c>
      <c r="BL1271" s="8">
        <f t="shared" si="1511"/>
        <v>0.38209123626899028</v>
      </c>
      <c r="BM1271" s="8">
        <f t="shared" si="1512"/>
        <v>0.52155569136976687</v>
      </c>
      <c r="BN1271" s="8">
        <f t="shared" si="1513"/>
        <v>0.47720694443700962</v>
      </c>
    </row>
    <row r="1272" spans="1:66" x14ac:dyDescent="0.25">
      <c r="A1272" t="s">
        <v>298</v>
      </c>
      <c r="B1272" t="s">
        <v>506</v>
      </c>
      <c r="C1272" t="s">
        <v>363</v>
      </c>
      <c r="D1272" s="7" t="s">
        <v>562</v>
      </c>
      <c r="E1272">
        <f>VLOOKUP(A1272,home!$A$2:$E$405,3,FALSE)</f>
        <v>1.4833333333333301</v>
      </c>
      <c r="F1272" t="e">
        <f>VLOOKUP(B1272,home!$B$2:$E$405,3,FALSE)</f>
        <v>#N/A</v>
      </c>
      <c r="G1272">
        <f>VLOOKUP(C1272,away!$B$2:$E$405,4,FALSE)</f>
        <v>1.27</v>
      </c>
      <c r="H1272">
        <f>VLOOKUP(A1272,away!$A$2:$E$405,3,FALSE)</f>
        <v>1.3333333333333299</v>
      </c>
      <c r="I1272">
        <f>VLOOKUP(C1272,away!$B$2:$E$405,3,FALSE)</f>
        <v>0.82</v>
      </c>
      <c r="J1272" t="e">
        <f>VLOOKUP(B1272,home!$B$2:$E$405,4,FALSE)</f>
        <v>#N/A</v>
      </c>
      <c r="K1272" s="3" t="e">
        <f t="shared" si="1458"/>
        <v>#N/A</v>
      </c>
      <c r="L1272" s="3" t="e">
        <f t="shared" si="1459"/>
        <v>#N/A</v>
      </c>
      <c r="M1272" s="5" t="e">
        <f t="shared" si="1460"/>
        <v>#N/A</v>
      </c>
      <c r="N1272" s="5" t="e">
        <f t="shared" si="1461"/>
        <v>#N/A</v>
      </c>
      <c r="O1272" s="5" t="e">
        <f t="shared" si="1462"/>
        <v>#N/A</v>
      </c>
      <c r="P1272" s="5" t="e">
        <f t="shared" si="1463"/>
        <v>#N/A</v>
      </c>
      <c r="Q1272" s="5" t="e">
        <f t="shared" si="1464"/>
        <v>#N/A</v>
      </c>
      <c r="R1272" s="5" t="e">
        <f t="shared" si="1465"/>
        <v>#N/A</v>
      </c>
      <c r="S1272" s="5" t="e">
        <f t="shared" si="1466"/>
        <v>#N/A</v>
      </c>
      <c r="T1272" s="5" t="e">
        <f t="shared" si="1467"/>
        <v>#N/A</v>
      </c>
      <c r="U1272" s="5" t="e">
        <f t="shared" si="1468"/>
        <v>#N/A</v>
      </c>
      <c r="V1272" s="5" t="e">
        <f t="shared" si="1469"/>
        <v>#N/A</v>
      </c>
      <c r="W1272" s="5" t="e">
        <f t="shared" si="1470"/>
        <v>#N/A</v>
      </c>
      <c r="X1272" s="5" t="e">
        <f t="shared" si="1471"/>
        <v>#N/A</v>
      </c>
      <c r="Y1272" s="5" t="e">
        <f t="shared" si="1472"/>
        <v>#N/A</v>
      </c>
      <c r="Z1272" s="5" t="e">
        <f t="shared" si="1473"/>
        <v>#N/A</v>
      </c>
      <c r="AA1272" s="5" t="e">
        <f t="shared" si="1474"/>
        <v>#N/A</v>
      </c>
      <c r="AB1272" s="5" t="e">
        <f t="shared" si="1475"/>
        <v>#N/A</v>
      </c>
      <c r="AC1272" s="5" t="e">
        <f t="shared" si="1476"/>
        <v>#N/A</v>
      </c>
      <c r="AD1272" s="5" t="e">
        <f t="shared" si="1477"/>
        <v>#N/A</v>
      </c>
      <c r="AE1272" s="5" t="e">
        <f t="shared" si="1478"/>
        <v>#N/A</v>
      </c>
      <c r="AF1272" s="5" t="e">
        <f t="shared" si="1479"/>
        <v>#N/A</v>
      </c>
      <c r="AG1272" s="5" t="e">
        <f t="shared" si="1480"/>
        <v>#N/A</v>
      </c>
      <c r="AH1272" s="5" t="e">
        <f t="shared" si="1481"/>
        <v>#N/A</v>
      </c>
      <c r="AI1272" s="5" t="e">
        <f t="shared" si="1482"/>
        <v>#N/A</v>
      </c>
      <c r="AJ1272" s="5" t="e">
        <f t="shared" si="1483"/>
        <v>#N/A</v>
      </c>
      <c r="AK1272" s="5" t="e">
        <f t="shared" si="1484"/>
        <v>#N/A</v>
      </c>
      <c r="AL1272" s="5" t="e">
        <f t="shared" si="1485"/>
        <v>#N/A</v>
      </c>
      <c r="AM1272" s="5" t="e">
        <f t="shared" si="1486"/>
        <v>#N/A</v>
      </c>
      <c r="AN1272" s="5" t="e">
        <f t="shared" si="1487"/>
        <v>#N/A</v>
      </c>
      <c r="AO1272" s="5" t="e">
        <f t="shared" si="1488"/>
        <v>#N/A</v>
      </c>
      <c r="AP1272" s="5" t="e">
        <f t="shared" si="1489"/>
        <v>#N/A</v>
      </c>
      <c r="AQ1272" s="5" t="e">
        <f t="shared" si="1490"/>
        <v>#N/A</v>
      </c>
      <c r="AR1272" s="5" t="e">
        <f t="shared" si="1491"/>
        <v>#N/A</v>
      </c>
      <c r="AS1272" s="5" t="e">
        <f t="shared" si="1492"/>
        <v>#N/A</v>
      </c>
      <c r="AT1272" s="5" t="e">
        <f t="shared" si="1493"/>
        <v>#N/A</v>
      </c>
      <c r="AU1272" s="5" t="e">
        <f t="shared" si="1494"/>
        <v>#N/A</v>
      </c>
      <c r="AV1272" s="5" t="e">
        <f t="shared" si="1495"/>
        <v>#N/A</v>
      </c>
      <c r="AW1272" s="5" t="e">
        <f t="shared" si="1496"/>
        <v>#N/A</v>
      </c>
      <c r="AX1272" s="5" t="e">
        <f t="shared" si="1497"/>
        <v>#N/A</v>
      </c>
      <c r="AY1272" s="5" t="e">
        <f t="shared" si="1498"/>
        <v>#N/A</v>
      </c>
      <c r="AZ1272" s="5" t="e">
        <f t="shared" si="1499"/>
        <v>#N/A</v>
      </c>
      <c r="BA1272" s="5" t="e">
        <f t="shared" si="1500"/>
        <v>#N/A</v>
      </c>
      <c r="BB1272" s="5" t="e">
        <f t="shared" si="1501"/>
        <v>#N/A</v>
      </c>
      <c r="BC1272" s="5" t="e">
        <f t="shared" si="1502"/>
        <v>#N/A</v>
      </c>
      <c r="BD1272" s="5" t="e">
        <f t="shared" si="1503"/>
        <v>#N/A</v>
      </c>
      <c r="BE1272" s="5" t="e">
        <f t="shared" si="1504"/>
        <v>#N/A</v>
      </c>
      <c r="BF1272" s="5" t="e">
        <f t="shared" si="1505"/>
        <v>#N/A</v>
      </c>
      <c r="BG1272" s="5" t="e">
        <f t="shared" si="1506"/>
        <v>#N/A</v>
      </c>
      <c r="BH1272" s="5" t="e">
        <f t="shared" si="1507"/>
        <v>#N/A</v>
      </c>
      <c r="BI1272" s="5" t="e">
        <f t="shared" si="1508"/>
        <v>#N/A</v>
      </c>
      <c r="BJ1272" s="8" t="e">
        <f t="shared" si="1509"/>
        <v>#N/A</v>
      </c>
      <c r="BK1272" s="8" t="e">
        <f t="shared" si="1510"/>
        <v>#N/A</v>
      </c>
      <c r="BL1272" s="8" t="e">
        <f t="shared" si="1511"/>
        <v>#N/A</v>
      </c>
      <c r="BM1272" s="8" t="e">
        <f t="shared" si="1512"/>
        <v>#N/A</v>
      </c>
      <c r="BN1272" s="8" t="e">
        <f t="shared" si="1513"/>
        <v>#N/A</v>
      </c>
    </row>
    <row r="1273" spans="1:66" x14ac:dyDescent="0.25">
      <c r="A1273" t="s">
        <v>298</v>
      </c>
      <c r="B1273" t="s">
        <v>454</v>
      </c>
      <c r="C1273" t="s">
        <v>207</v>
      </c>
      <c r="D1273" s="7" t="s">
        <v>562</v>
      </c>
      <c r="E1273">
        <f>VLOOKUP(A1273,home!$A$2:$E$405,3,FALSE)</f>
        <v>1.4833333333333301</v>
      </c>
      <c r="F1273">
        <f>VLOOKUP(B1273,home!$B$2:$E$405,3,FALSE)</f>
        <v>1.51</v>
      </c>
      <c r="G1273">
        <f>VLOOKUP(C1273,away!$B$2:$E$405,4,FALSE)</f>
        <v>1.56</v>
      </c>
      <c r="H1273">
        <f>VLOOKUP(A1273,away!$A$2:$E$405,3,FALSE)</f>
        <v>1.3333333333333299</v>
      </c>
      <c r="I1273">
        <f>VLOOKUP(C1273,away!$B$2:$E$405,3,FALSE)</f>
        <v>1.02</v>
      </c>
      <c r="J1273">
        <f>VLOOKUP(B1273,home!$B$2:$E$405,4,FALSE)</f>
        <v>0.52</v>
      </c>
      <c r="K1273" s="3">
        <f t="shared" si="1458"/>
        <v>3.4941399999999927</v>
      </c>
      <c r="L1273" s="3">
        <f t="shared" si="1459"/>
        <v>0.70719999999999827</v>
      </c>
      <c r="M1273" s="5">
        <f t="shared" si="1460"/>
        <v>1.4975496204555799E-2</v>
      </c>
      <c r="N1273" s="5">
        <f t="shared" si="1461"/>
        <v>5.2326480308186492E-2</v>
      </c>
      <c r="O1273" s="5">
        <f t="shared" si="1462"/>
        <v>1.0590670915861834E-2</v>
      </c>
      <c r="P1273" s="5">
        <f t="shared" si="1463"/>
        <v>3.700528687394939E-2</v>
      </c>
      <c r="Q1273" s="5">
        <f t="shared" si="1464"/>
        <v>9.1418023952023197E-2</v>
      </c>
      <c r="R1273" s="5">
        <f t="shared" si="1465"/>
        <v>3.744861235848735E-3</v>
      </c>
      <c r="S1273" s="5">
        <f t="shared" si="1466"/>
        <v>2.2860532264144601E-2</v>
      </c>
      <c r="T1273" s="5">
        <f t="shared" si="1467"/>
        <v>6.4650826538870637E-2</v>
      </c>
      <c r="U1273" s="5">
        <f t="shared" si="1468"/>
        <v>1.3085069438628472E-2</v>
      </c>
      <c r="V1273" s="5">
        <f t="shared" si="1469"/>
        <v>6.2766278916984069E-3</v>
      </c>
      <c r="W1273" s="5">
        <f t="shared" si="1470"/>
        <v>0.10647579140390721</v>
      </c>
      <c r="X1273" s="5">
        <f t="shared" si="1471"/>
        <v>7.5299679680842987E-2</v>
      </c>
      <c r="Y1273" s="5">
        <f t="shared" si="1472"/>
        <v>2.6625966735146014E-2</v>
      </c>
      <c r="Z1273" s="5">
        <f t="shared" si="1473"/>
        <v>8.8278862199740662E-4</v>
      </c>
      <c r="AA1273" s="5">
        <f t="shared" si="1474"/>
        <v>3.084587035666012E-3</v>
      </c>
      <c r="AB1273" s="5">
        <f t="shared" si="1475"/>
        <v>5.3889894724010092E-3</v>
      </c>
      <c r="AC1273" s="5">
        <f t="shared" si="1476"/>
        <v>9.6936861290225441E-4</v>
      </c>
      <c r="AD1273" s="5">
        <f t="shared" si="1477"/>
        <v>9.3010330444011899E-2</v>
      </c>
      <c r="AE1273" s="5">
        <f t="shared" si="1478"/>
        <v>6.577690569000505E-2</v>
      </c>
      <c r="AF1273" s="5">
        <f t="shared" si="1479"/>
        <v>2.3258713851985725E-2</v>
      </c>
      <c r="AG1273" s="5">
        <f t="shared" si="1480"/>
        <v>5.4828541453747571E-3</v>
      </c>
      <c r="AH1273" s="5">
        <f t="shared" si="1481"/>
        <v>1.5607702836914106E-4</v>
      </c>
      <c r="AI1273" s="5">
        <f t="shared" si="1482"/>
        <v>5.4535498790574946E-4</v>
      </c>
      <c r="AJ1273" s="5">
        <f t="shared" si="1483"/>
        <v>9.5277333872049585E-4</v>
      </c>
      <c r="AK1273" s="5">
        <f t="shared" si="1484"/>
        <v>1.1097078112522754E-3</v>
      </c>
      <c r="AL1273" s="5">
        <f t="shared" si="1485"/>
        <v>9.5814557640200347E-5</v>
      </c>
      <c r="AM1273" s="5">
        <f t="shared" si="1486"/>
        <v>6.49982232035278E-2</v>
      </c>
      <c r="AN1273" s="5">
        <f t="shared" si="1487"/>
        <v>4.596674344953474E-2</v>
      </c>
      <c r="AO1273" s="5">
        <f t="shared" si="1488"/>
        <v>1.6253840483755444E-2</v>
      </c>
      <c r="AP1273" s="5">
        <f t="shared" si="1489"/>
        <v>3.8315719967039418E-3</v>
      </c>
      <c r="AQ1273" s="5">
        <f t="shared" si="1490"/>
        <v>6.7742192901725504E-4</v>
      </c>
      <c r="AR1273" s="5">
        <f t="shared" si="1491"/>
        <v>2.2075534892531263E-5</v>
      </c>
      <c r="AS1273" s="5">
        <f t="shared" si="1492"/>
        <v>7.7135009489389024E-5</v>
      </c>
      <c r="AT1273" s="5">
        <f t="shared" si="1493"/>
        <v>1.3476026102862663E-4</v>
      </c>
      <c r="AU1273" s="5">
        <f t="shared" si="1494"/>
        <v>1.5695707282352149E-4</v>
      </c>
      <c r="AV1273" s="5">
        <f t="shared" si="1495"/>
        <v>1.3710749660889455E-4</v>
      </c>
      <c r="AW1273" s="5">
        <f t="shared" si="1496"/>
        <v>6.5767533096601811E-6</v>
      </c>
      <c r="AX1273" s="5">
        <f t="shared" si="1497"/>
        <v>3.785214860406233E-2</v>
      </c>
      <c r="AY1273" s="5">
        <f t="shared" si="1498"/>
        <v>2.6769039492792811E-2</v>
      </c>
      <c r="AZ1273" s="5">
        <f t="shared" si="1499"/>
        <v>9.4655323646515143E-3</v>
      </c>
      <c r="BA1273" s="5">
        <f t="shared" si="1500"/>
        <v>2.2313414960938457E-3</v>
      </c>
      <c r="BB1273" s="5">
        <f t="shared" si="1501"/>
        <v>3.9450117650939083E-4</v>
      </c>
      <c r="BC1273" s="5">
        <f t="shared" si="1502"/>
        <v>5.5798246405488112E-5</v>
      </c>
      <c r="BD1273" s="5">
        <f t="shared" si="1503"/>
        <v>2.6019697126663444E-6</v>
      </c>
      <c r="BE1273" s="5">
        <f t="shared" si="1504"/>
        <v>9.0916464518159616E-6</v>
      </c>
      <c r="BF1273" s="5">
        <f t="shared" si="1505"/>
        <v>1.5883742766574084E-5</v>
      </c>
      <c r="BG1273" s="5">
        <f t="shared" si="1506"/>
        <v>1.8500006983465681E-5</v>
      </c>
      <c r="BH1273" s="5">
        <f t="shared" si="1507"/>
        <v>1.6160403600301662E-5</v>
      </c>
      <c r="BI1273" s="5">
        <f t="shared" si="1508"/>
        <v>1.1293342527191584E-5</v>
      </c>
      <c r="BJ1273" s="8">
        <f t="shared" si="1509"/>
        <v>0.81282173519340839</v>
      </c>
      <c r="BK1273" s="8">
        <f t="shared" si="1510"/>
        <v>0.10895216589768346</v>
      </c>
      <c r="BL1273" s="8">
        <f t="shared" si="1511"/>
        <v>3.9259657751538696E-2</v>
      </c>
      <c r="BM1273" s="8">
        <f t="shared" si="1512"/>
        <v>0.72509306523471928</v>
      </c>
      <c r="BN1273" s="8">
        <f t="shared" si="1513"/>
        <v>0.21006081949042546</v>
      </c>
    </row>
    <row r="1274" spans="1:66" x14ac:dyDescent="0.25">
      <c r="A1274" t="s">
        <v>298</v>
      </c>
      <c r="B1274" t="s">
        <v>358</v>
      </c>
      <c r="C1274" t="s">
        <v>299</v>
      </c>
      <c r="D1274" s="7" t="s">
        <v>562</v>
      </c>
      <c r="E1274">
        <f>VLOOKUP(A1274,home!$A$2:$E$405,3,FALSE)</f>
        <v>1.4833333333333301</v>
      </c>
      <c r="F1274">
        <f>VLOOKUP(B1274,home!$B$2:$E$405,3,FALSE)</f>
        <v>0.94</v>
      </c>
      <c r="G1274">
        <f>VLOOKUP(C1274,away!$B$2:$E$405,4,FALSE)</f>
        <v>0.6</v>
      </c>
      <c r="H1274">
        <f>VLOOKUP(A1274,away!$A$2:$E$405,3,FALSE)</f>
        <v>1.3333333333333299</v>
      </c>
      <c r="I1274">
        <f>VLOOKUP(C1274,away!$B$2:$E$405,3,FALSE)</f>
        <v>1.2</v>
      </c>
      <c r="J1274">
        <f>VLOOKUP(B1274,home!$B$2:$E$405,4,FALSE)</f>
        <v>0.83</v>
      </c>
      <c r="K1274" s="3">
        <f t="shared" si="1458"/>
        <v>0.83659999999999801</v>
      </c>
      <c r="L1274" s="3">
        <f t="shared" si="1459"/>
        <v>1.3279999999999965</v>
      </c>
      <c r="M1274" s="5">
        <f t="shared" si="1460"/>
        <v>0.11479584375233719</v>
      </c>
      <c r="N1274" s="5">
        <f t="shared" si="1461"/>
        <v>9.6038202883205054E-2</v>
      </c>
      <c r="O1274" s="5">
        <f t="shared" si="1462"/>
        <v>0.15244888050310337</v>
      </c>
      <c r="P1274" s="5">
        <f t="shared" si="1463"/>
        <v>0.12753873342889599</v>
      </c>
      <c r="Q1274" s="5">
        <f t="shared" si="1464"/>
        <v>4.017278026604458E-2</v>
      </c>
      <c r="R1274" s="5">
        <f t="shared" si="1465"/>
        <v>0.10122605665406043</v>
      </c>
      <c r="S1274" s="5">
        <f t="shared" si="1466"/>
        <v>3.5424036256355811E-2</v>
      </c>
      <c r="T1274" s="5">
        <f t="shared" si="1467"/>
        <v>5.3349452193307063E-2</v>
      </c>
      <c r="U1274" s="5">
        <f t="shared" si="1468"/>
        <v>8.4685718996786744E-2</v>
      </c>
      <c r="V1274" s="5">
        <f t="shared" si="1469"/>
        <v>4.372919368465014E-3</v>
      </c>
      <c r="W1274" s="5">
        <f t="shared" si="1470"/>
        <v>1.1202849323524271E-2</v>
      </c>
      <c r="X1274" s="5">
        <f t="shared" si="1471"/>
        <v>1.4877383901640194E-2</v>
      </c>
      <c r="Y1274" s="5">
        <f t="shared" si="1472"/>
        <v>9.8785829106890662E-3</v>
      </c>
      <c r="Z1274" s="5">
        <f t="shared" si="1473"/>
        <v>4.4809401078863949E-2</v>
      </c>
      <c r="AA1274" s="5">
        <f t="shared" si="1474"/>
        <v>3.7487544942577486E-2</v>
      </c>
      <c r="AB1274" s="5">
        <f t="shared" si="1475"/>
        <v>1.5681040049480125E-2</v>
      </c>
      <c r="AC1274" s="5">
        <f t="shared" si="1476"/>
        <v>3.0364590052359841E-4</v>
      </c>
      <c r="AD1274" s="5">
        <f t="shared" si="1477"/>
        <v>2.3430759360150953E-3</v>
      </c>
      <c r="AE1274" s="5">
        <f t="shared" si="1478"/>
        <v>3.1116048430280385E-3</v>
      </c>
      <c r="AF1274" s="5">
        <f t="shared" si="1479"/>
        <v>2.0661056157706128E-3</v>
      </c>
      <c r="AG1274" s="5">
        <f t="shared" si="1480"/>
        <v>9.1459608591445529E-4</v>
      </c>
      <c r="AH1274" s="5">
        <f t="shared" si="1481"/>
        <v>1.4876721158182794E-2</v>
      </c>
      <c r="AI1274" s="5">
        <f t="shared" si="1482"/>
        <v>1.2445864920935695E-2</v>
      </c>
      <c r="AJ1274" s="5">
        <f t="shared" si="1483"/>
        <v>5.2061052964273886E-3</v>
      </c>
      <c r="AK1274" s="5">
        <f t="shared" si="1484"/>
        <v>1.4518092303303809E-3</v>
      </c>
      <c r="AL1274" s="5">
        <f t="shared" si="1485"/>
        <v>1.3494082119281535E-5</v>
      </c>
      <c r="AM1274" s="5">
        <f t="shared" si="1486"/>
        <v>3.92043465614045E-4</v>
      </c>
      <c r="AN1274" s="5">
        <f t="shared" si="1487"/>
        <v>5.2063372233545041E-4</v>
      </c>
      <c r="AO1274" s="5">
        <f t="shared" si="1488"/>
        <v>3.4570079163073828E-4</v>
      </c>
      <c r="AP1274" s="5">
        <f t="shared" si="1489"/>
        <v>1.5303021709520636E-4</v>
      </c>
      <c r="AQ1274" s="5">
        <f t="shared" si="1490"/>
        <v>5.0806032075608385E-5</v>
      </c>
      <c r="AR1274" s="5">
        <f t="shared" si="1491"/>
        <v>3.9512571396133345E-3</v>
      </c>
      <c r="AS1274" s="5">
        <f t="shared" si="1492"/>
        <v>3.3056217230005075E-3</v>
      </c>
      <c r="AT1274" s="5">
        <f t="shared" si="1493"/>
        <v>1.3827415667311091E-3</v>
      </c>
      <c r="AU1274" s="5">
        <f t="shared" si="1494"/>
        <v>3.8560053157574766E-4</v>
      </c>
      <c r="AV1274" s="5">
        <f t="shared" si="1495"/>
        <v>8.0648351179067425E-5</v>
      </c>
      <c r="AW1274" s="5">
        <f t="shared" si="1496"/>
        <v>4.1644416683655204E-7</v>
      </c>
      <c r="AX1274" s="5">
        <f t="shared" si="1497"/>
        <v>5.4663927222118179E-5</v>
      </c>
      <c r="AY1274" s="5">
        <f t="shared" si="1498"/>
        <v>7.2593695350972752E-5</v>
      </c>
      <c r="AZ1274" s="5">
        <f t="shared" si="1499"/>
        <v>4.8202213713045806E-5</v>
      </c>
      <c r="BA1274" s="5">
        <f t="shared" si="1500"/>
        <v>2.1337513270308213E-5</v>
      </c>
      <c r="BB1274" s="5">
        <f t="shared" si="1501"/>
        <v>7.0840544057423093E-6</v>
      </c>
      <c r="BC1274" s="5">
        <f t="shared" si="1502"/>
        <v>1.8815248501651499E-6</v>
      </c>
      <c r="BD1274" s="5">
        <f t="shared" si="1503"/>
        <v>8.745449135677489E-4</v>
      </c>
      <c r="BE1274" s="5">
        <f t="shared" si="1504"/>
        <v>7.31644274690777E-4</v>
      </c>
      <c r="BF1274" s="5">
        <f t="shared" si="1505"/>
        <v>3.060468001031513E-4</v>
      </c>
      <c r="BG1274" s="5">
        <f t="shared" si="1506"/>
        <v>8.5346250988765245E-5</v>
      </c>
      <c r="BH1274" s="5">
        <f t="shared" si="1507"/>
        <v>1.7850168394300206E-5</v>
      </c>
      <c r="BI1274" s="5">
        <f t="shared" si="1508"/>
        <v>2.9866901757343049E-6</v>
      </c>
      <c r="BJ1274" s="8">
        <f t="shared" si="1509"/>
        <v>0.23562261111670185</v>
      </c>
      <c r="BK1274" s="8">
        <f t="shared" si="1510"/>
        <v>0.28252126648404785</v>
      </c>
      <c r="BL1274" s="8">
        <f t="shared" si="1511"/>
        <v>0.43663403016190477</v>
      </c>
      <c r="BM1274" s="8">
        <f t="shared" si="1512"/>
        <v>0.36729463410268764</v>
      </c>
      <c r="BN1274" s="8">
        <f t="shared" si="1513"/>
        <v>0.63222049748764664</v>
      </c>
    </row>
    <row r="1275" spans="1:66" x14ac:dyDescent="0.25">
      <c r="A1275" t="s">
        <v>304</v>
      </c>
      <c r="B1275" t="s">
        <v>507</v>
      </c>
      <c r="C1275" t="s">
        <v>310</v>
      </c>
      <c r="D1275" s="7" t="s">
        <v>562</v>
      </c>
      <c r="E1275">
        <f>VLOOKUP(A1275,home!$A$2:$E$405,3,FALSE)</f>
        <v>1.32222222222222</v>
      </c>
      <c r="F1275" t="e">
        <f>VLOOKUP(B1275,home!$B$2:$E$405,3,FALSE)</f>
        <v>#N/A</v>
      </c>
      <c r="G1275">
        <f>VLOOKUP(C1275,away!$B$2:$E$405,4,FALSE)</f>
        <v>0.92</v>
      </c>
      <c r="H1275">
        <f>VLOOKUP(A1275,away!$A$2:$E$405,3,FALSE)</f>
        <v>1.2777777777777799</v>
      </c>
      <c r="I1275">
        <f>VLOOKUP(C1275,away!$B$2:$E$405,3,FALSE)</f>
        <v>1.3</v>
      </c>
      <c r="J1275" t="e">
        <f>VLOOKUP(B1275,home!$B$2:$E$405,4,FALSE)</f>
        <v>#N/A</v>
      </c>
      <c r="K1275" s="3" t="e">
        <f t="shared" si="1458"/>
        <v>#N/A</v>
      </c>
      <c r="L1275" s="3" t="e">
        <f t="shared" si="1459"/>
        <v>#N/A</v>
      </c>
      <c r="M1275" s="5" t="e">
        <f t="shared" si="1460"/>
        <v>#N/A</v>
      </c>
      <c r="N1275" s="5" t="e">
        <f t="shared" si="1461"/>
        <v>#N/A</v>
      </c>
      <c r="O1275" s="5" t="e">
        <f t="shared" si="1462"/>
        <v>#N/A</v>
      </c>
      <c r="P1275" s="5" t="e">
        <f t="shared" si="1463"/>
        <v>#N/A</v>
      </c>
      <c r="Q1275" s="5" t="e">
        <f t="shared" si="1464"/>
        <v>#N/A</v>
      </c>
      <c r="R1275" s="5" t="e">
        <f t="shared" si="1465"/>
        <v>#N/A</v>
      </c>
      <c r="S1275" s="5" t="e">
        <f t="shared" si="1466"/>
        <v>#N/A</v>
      </c>
      <c r="T1275" s="5" t="e">
        <f t="shared" si="1467"/>
        <v>#N/A</v>
      </c>
      <c r="U1275" s="5" t="e">
        <f t="shared" si="1468"/>
        <v>#N/A</v>
      </c>
      <c r="V1275" s="5" t="e">
        <f t="shared" si="1469"/>
        <v>#N/A</v>
      </c>
      <c r="W1275" s="5" t="e">
        <f t="shared" si="1470"/>
        <v>#N/A</v>
      </c>
      <c r="X1275" s="5" t="e">
        <f t="shared" si="1471"/>
        <v>#N/A</v>
      </c>
      <c r="Y1275" s="5" t="e">
        <f t="shared" si="1472"/>
        <v>#N/A</v>
      </c>
      <c r="Z1275" s="5" t="e">
        <f t="shared" si="1473"/>
        <v>#N/A</v>
      </c>
      <c r="AA1275" s="5" t="e">
        <f t="shared" si="1474"/>
        <v>#N/A</v>
      </c>
      <c r="AB1275" s="5" t="e">
        <f t="shared" si="1475"/>
        <v>#N/A</v>
      </c>
      <c r="AC1275" s="5" t="e">
        <f t="shared" si="1476"/>
        <v>#N/A</v>
      </c>
      <c r="AD1275" s="5" t="e">
        <f t="shared" si="1477"/>
        <v>#N/A</v>
      </c>
      <c r="AE1275" s="5" t="e">
        <f t="shared" si="1478"/>
        <v>#N/A</v>
      </c>
      <c r="AF1275" s="5" t="e">
        <f t="shared" si="1479"/>
        <v>#N/A</v>
      </c>
      <c r="AG1275" s="5" t="e">
        <f t="shared" si="1480"/>
        <v>#N/A</v>
      </c>
      <c r="AH1275" s="5" t="e">
        <f t="shared" si="1481"/>
        <v>#N/A</v>
      </c>
      <c r="AI1275" s="5" t="e">
        <f t="shared" si="1482"/>
        <v>#N/A</v>
      </c>
      <c r="AJ1275" s="5" t="e">
        <f t="shared" si="1483"/>
        <v>#N/A</v>
      </c>
      <c r="AK1275" s="5" t="e">
        <f t="shared" si="1484"/>
        <v>#N/A</v>
      </c>
      <c r="AL1275" s="5" t="e">
        <f t="shared" si="1485"/>
        <v>#N/A</v>
      </c>
      <c r="AM1275" s="5" t="e">
        <f t="shared" si="1486"/>
        <v>#N/A</v>
      </c>
      <c r="AN1275" s="5" t="e">
        <f t="shared" si="1487"/>
        <v>#N/A</v>
      </c>
      <c r="AO1275" s="5" t="e">
        <f t="shared" si="1488"/>
        <v>#N/A</v>
      </c>
      <c r="AP1275" s="5" t="e">
        <f t="shared" si="1489"/>
        <v>#N/A</v>
      </c>
      <c r="AQ1275" s="5" t="e">
        <f t="shared" si="1490"/>
        <v>#N/A</v>
      </c>
      <c r="AR1275" s="5" t="e">
        <f t="shared" si="1491"/>
        <v>#N/A</v>
      </c>
      <c r="AS1275" s="5" t="e">
        <f t="shared" si="1492"/>
        <v>#N/A</v>
      </c>
      <c r="AT1275" s="5" t="e">
        <f t="shared" si="1493"/>
        <v>#N/A</v>
      </c>
      <c r="AU1275" s="5" t="e">
        <f t="shared" si="1494"/>
        <v>#N/A</v>
      </c>
      <c r="AV1275" s="5" t="e">
        <f t="shared" si="1495"/>
        <v>#N/A</v>
      </c>
      <c r="AW1275" s="5" t="e">
        <f t="shared" si="1496"/>
        <v>#N/A</v>
      </c>
      <c r="AX1275" s="5" t="e">
        <f t="shared" si="1497"/>
        <v>#N/A</v>
      </c>
      <c r="AY1275" s="5" t="e">
        <f t="shared" si="1498"/>
        <v>#N/A</v>
      </c>
      <c r="AZ1275" s="5" t="e">
        <f t="shared" si="1499"/>
        <v>#N/A</v>
      </c>
      <c r="BA1275" s="5" t="e">
        <f t="shared" si="1500"/>
        <v>#N/A</v>
      </c>
      <c r="BB1275" s="5" t="e">
        <f t="shared" si="1501"/>
        <v>#N/A</v>
      </c>
      <c r="BC1275" s="5" t="e">
        <f t="shared" si="1502"/>
        <v>#N/A</v>
      </c>
      <c r="BD1275" s="5" t="e">
        <f t="shared" si="1503"/>
        <v>#N/A</v>
      </c>
      <c r="BE1275" s="5" t="e">
        <f t="shared" si="1504"/>
        <v>#N/A</v>
      </c>
      <c r="BF1275" s="5" t="e">
        <f t="shared" si="1505"/>
        <v>#N/A</v>
      </c>
      <c r="BG1275" s="5" t="e">
        <f t="shared" si="1506"/>
        <v>#N/A</v>
      </c>
      <c r="BH1275" s="5" t="e">
        <f t="shared" si="1507"/>
        <v>#N/A</v>
      </c>
      <c r="BI1275" s="5" t="e">
        <f t="shared" si="1508"/>
        <v>#N/A</v>
      </c>
      <c r="BJ1275" s="8" t="e">
        <f t="shared" si="1509"/>
        <v>#N/A</v>
      </c>
      <c r="BK1275" s="8" t="e">
        <f t="shared" si="1510"/>
        <v>#N/A</v>
      </c>
      <c r="BL1275" s="8" t="e">
        <f t="shared" si="1511"/>
        <v>#N/A</v>
      </c>
      <c r="BM1275" s="8" t="e">
        <f t="shared" si="1512"/>
        <v>#N/A</v>
      </c>
      <c r="BN1275" s="8" t="e">
        <f t="shared" si="1513"/>
        <v>#N/A</v>
      </c>
    </row>
    <row r="1276" spans="1:66" x14ac:dyDescent="0.25">
      <c r="A1276" t="s">
        <v>304</v>
      </c>
      <c r="B1276" t="s">
        <v>331</v>
      </c>
      <c r="C1276" t="s">
        <v>375</v>
      </c>
      <c r="D1276" s="7" t="s">
        <v>562</v>
      </c>
      <c r="E1276">
        <f>VLOOKUP(A1276,home!$A$2:$E$405,3,FALSE)</f>
        <v>1.32222222222222</v>
      </c>
      <c r="F1276">
        <f>VLOOKUP(B1276,home!$B$2:$E$405,3,FALSE)</f>
        <v>0.64</v>
      </c>
      <c r="G1276">
        <f>VLOOKUP(C1276,away!$B$2:$E$405,4,FALSE)</f>
        <v>0.8</v>
      </c>
      <c r="H1276">
        <f>VLOOKUP(A1276,away!$A$2:$E$405,3,FALSE)</f>
        <v>1.2777777777777799</v>
      </c>
      <c r="I1276">
        <f>VLOOKUP(C1276,away!$B$2:$E$405,3,FALSE)</f>
        <v>1.05</v>
      </c>
      <c r="J1276">
        <f>VLOOKUP(B1276,home!$B$2:$E$405,4,FALSE)</f>
        <v>1.08</v>
      </c>
      <c r="K1276" s="3">
        <f t="shared" si="1458"/>
        <v>0.67697777777777668</v>
      </c>
      <c r="L1276" s="3">
        <f t="shared" si="1459"/>
        <v>1.4490000000000027</v>
      </c>
      <c r="M1276" s="5">
        <f t="shared" si="1460"/>
        <v>0.11931624643771881</v>
      </c>
      <c r="N1276" s="5">
        <f t="shared" si="1461"/>
        <v>8.0774447366192423E-2</v>
      </c>
      <c r="O1276" s="5">
        <f t="shared" si="1462"/>
        <v>0.17288924108825487</v>
      </c>
      <c r="P1276" s="5">
        <f t="shared" si="1463"/>
        <v>0.11704217423361304</v>
      </c>
      <c r="Q1276" s="5">
        <f t="shared" si="1464"/>
        <v>2.7341252939596463E-2</v>
      </c>
      <c r="R1276" s="5">
        <f t="shared" si="1465"/>
        <v>0.12525825516844091</v>
      </c>
      <c r="S1276" s="5">
        <f t="shared" si="1466"/>
        <v>2.8702861006614955E-2</v>
      </c>
      <c r="T1276" s="5">
        <f t="shared" si="1467"/>
        <v>3.961747550947535E-2</v>
      </c>
      <c r="U1276" s="5">
        <f t="shared" si="1468"/>
        <v>8.4797055232252838E-2</v>
      </c>
      <c r="V1276" s="5">
        <f t="shared" si="1469"/>
        <v>3.1284230486797425E-3</v>
      </c>
      <c r="W1276" s="5">
        <f t="shared" si="1470"/>
        <v>6.1698068855693729E-3</v>
      </c>
      <c r="X1276" s="5">
        <f t="shared" si="1471"/>
        <v>8.9400501771900384E-3</v>
      </c>
      <c r="Y1276" s="5">
        <f t="shared" si="1472"/>
        <v>6.4770663533741972E-3</v>
      </c>
      <c r="Z1276" s="5">
        <f t="shared" si="1473"/>
        <v>6.0499737246357072E-2</v>
      </c>
      <c r="AA1276" s="5">
        <f t="shared" si="1474"/>
        <v>4.0956977677178194E-2</v>
      </c>
      <c r="AB1276" s="5">
        <f t="shared" si="1475"/>
        <v>1.3863481866195048E-2</v>
      </c>
      <c r="AC1276" s="5">
        <f t="shared" si="1476"/>
        <v>1.9179986300689675E-4</v>
      </c>
      <c r="AD1276" s="5">
        <f t="shared" si="1477"/>
        <v>1.0442055386776948E-3</v>
      </c>
      <c r="AE1276" s="5">
        <f t="shared" si="1478"/>
        <v>1.5130538255439827E-3</v>
      </c>
      <c r="AF1276" s="5">
        <f t="shared" si="1479"/>
        <v>1.0962074966066179E-3</v>
      </c>
      <c r="AG1276" s="5">
        <f t="shared" si="1480"/>
        <v>5.294682208609973E-4</v>
      </c>
      <c r="AH1276" s="5">
        <f t="shared" si="1481"/>
        <v>2.19160298174929E-2</v>
      </c>
      <c r="AI1276" s="5">
        <f t="shared" si="1482"/>
        <v>1.4836665163557835E-2</v>
      </c>
      <c r="AJ1276" s="5">
        <f t="shared" si="1483"/>
        <v>5.0220463060291678E-3</v>
      </c>
      <c r="AK1276" s="5">
        <f t="shared" si="1484"/>
        <v>1.1332712493842395E-3</v>
      </c>
      <c r="AL1276" s="5">
        <f t="shared" si="1485"/>
        <v>7.5257724423150291E-6</v>
      </c>
      <c r="AM1276" s="5">
        <f t="shared" si="1486"/>
        <v>1.4138078902345443E-4</v>
      </c>
      <c r="AN1276" s="5">
        <f t="shared" si="1487"/>
        <v>2.0486076329498588E-4</v>
      </c>
      <c r="AO1276" s="5">
        <f t="shared" si="1488"/>
        <v>1.4842162300721757E-4</v>
      </c>
      <c r="AP1276" s="5">
        <f t="shared" si="1489"/>
        <v>7.1687643912486218E-5</v>
      </c>
      <c r="AQ1276" s="5">
        <f t="shared" si="1490"/>
        <v>2.5968849007298194E-5</v>
      </c>
      <c r="AR1276" s="5">
        <f t="shared" si="1491"/>
        <v>6.3512654411094528E-3</v>
      </c>
      <c r="AS1276" s="5">
        <f t="shared" si="1492"/>
        <v>4.2996655643990677E-3</v>
      </c>
      <c r="AT1276" s="5">
        <f t="shared" si="1493"/>
        <v>1.4553890194872552E-3</v>
      </c>
      <c r="AU1276" s="5">
        <f t="shared" si="1494"/>
        <v>3.2842200807155312E-4</v>
      </c>
      <c r="AV1276" s="5">
        <f t="shared" si="1495"/>
        <v>5.5583600299398765E-5</v>
      </c>
      <c r="AW1276" s="5">
        <f t="shared" si="1496"/>
        <v>2.0506492333840179E-7</v>
      </c>
      <c r="AX1276" s="5">
        <f t="shared" si="1497"/>
        <v>1.5951942062261137E-5</v>
      </c>
      <c r="AY1276" s="5">
        <f t="shared" si="1498"/>
        <v>2.3114364048216431E-5</v>
      </c>
      <c r="AZ1276" s="5">
        <f t="shared" si="1499"/>
        <v>1.6746356752932841E-5</v>
      </c>
      <c r="BA1276" s="5">
        <f t="shared" si="1500"/>
        <v>8.0884903116665758E-6</v>
      </c>
      <c r="BB1276" s="5">
        <f t="shared" si="1501"/>
        <v>2.930055615401224E-6</v>
      </c>
      <c r="BC1276" s="5">
        <f t="shared" si="1502"/>
        <v>8.4913011734327612E-7</v>
      </c>
      <c r="BD1276" s="5">
        <f t="shared" si="1503"/>
        <v>1.5338306040279374E-3</v>
      </c>
      <c r="BE1276" s="5">
        <f t="shared" si="1504"/>
        <v>1.038369233802378E-3</v>
      </c>
      <c r="BF1276" s="5">
        <f t="shared" si="1505"/>
        <v>3.5147644820617317E-4</v>
      </c>
      <c r="BG1276" s="5">
        <f t="shared" si="1506"/>
        <v>7.9313914949280312E-5</v>
      </c>
      <c r="BH1276" s="5">
        <f t="shared" si="1507"/>
        <v>1.3423439472304842E-5</v>
      </c>
      <c r="BI1276" s="5">
        <f t="shared" si="1508"/>
        <v>1.8174740448190849E-6</v>
      </c>
      <c r="BJ1276" s="8">
        <f t="shared" si="1509"/>
        <v>0.17416303432024041</v>
      </c>
      <c r="BK1276" s="8">
        <f t="shared" si="1510"/>
        <v>0.26841214472612396</v>
      </c>
      <c r="BL1276" s="8">
        <f t="shared" si="1511"/>
        <v>0.49618158031665571</v>
      </c>
      <c r="BM1276" s="8">
        <f t="shared" si="1512"/>
        <v>0.35661197007643575</v>
      </c>
      <c r="BN1276" s="8">
        <f t="shared" si="1513"/>
        <v>0.6426216172338165</v>
      </c>
    </row>
    <row r="1277" spans="1:66" x14ac:dyDescent="0.25">
      <c r="A1277" t="s">
        <v>304</v>
      </c>
      <c r="B1277" t="s">
        <v>335</v>
      </c>
      <c r="C1277" t="s">
        <v>305</v>
      </c>
      <c r="D1277" s="7" t="s">
        <v>562</v>
      </c>
      <c r="E1277">
        <f>VLOOKUP(A1277,home!$A$2:$E$405,3,FALSE)</f>
        <v>1.32222222222222</v>
      </c>
      <c r="F1277">
        <f>VLOOKUP(B1277,home!$B$2:$E$405,3,FALSE)</f>
        <v>0.84</v>
      </c>
      <c r="G1277">
        <f>VLOOKUP(C1277,away!$B$2:$E$405,4,FALSE)</f>
        <v>1.34</v>
      </c>
      <c r="H1277">
        <f>VLOOKUP(A1277,away!$A$2:$E$405,3,FALSE)</f>
        <v>1.2777777777777799</v>
      </c>
      <c r="I1277">
        <f>VLOOKUP(C1277,away!$B$2:$E$405,3,FALSE)</f>
        <v>0.84</v>
      </c>
      <c r="J1277">
        <f>VLOOKUP(B1277,home!$B$2:$E$405,4,FALSE)</f>
        <v>0.91</v>
      </c>
      <c r="K1277" s="3">
        <f t="shared" si="1458"/>
        <v>1.4882933333333308</v>
      </c>
      <c r="L1277" s="3">
        <f t="shared" si="1459"/>
        <v>0.9767333333333349</v>
      </c>
      <c r="M1277" s="5">
        <f t="shared" si="1460"/>
        <v>8.5006575499461473E-2</v>
      </c>
      <c r="N1277" s="5">
        <f t="shared" si="1461"/>
        <v>0.12651471960534497</v>
      </c>
      <c r="O1277" s="5">
        <f t="shared" si="1462"/>
        <v>8.3028755842840793E-2</v>
      </c>
      <c r="P1277" s="5">
        <f t="shared" si="1463"/>
        <v>0.1235711437958608</v>
      </c>
      <c r="Q1277" s="5">
        <f t="shared" si="1464"/>
        <v>9.4145506878585319E-2</v>
      </c>
      <c r="R1277" s="5">
        <f t="shared" si="1465"/>
        <v>4.0548476728448746E-2</v>
      </c>
      <c r="S1277" s="5">
        <f t="shared" si="1466"/>
        <v>4.4907783572325083E-2</v>
      </c>
      <c r="T1277" s="5">
        <f t="shared" si="1467"/>
        <v>9.1955054751877041E-2</v>
      </c>
      <c r="U1277" s="5">
        <f t="shared" si="1468"/>
        <v>6.0348027591771977E-2</v>
      </c>
      <c r="V1277" s="5">
        <f t="shared" si="1469"/>
        <v>7.2534338912593026E-3</v>
      </c>
      <c r="W1277" s="5">
        <f t="shared" si="1470"/>
        <v>4.670537675022858E-2</v>
      </c>
      <c r="X1277" s="5">
        <f t="shared" si="1471"/>
        <v>4.5618698317839997E-2</v>
      </c>
      <c r="Y1277" s="5">
        <f t="shared" si="1472"/>
        <v>2.2278651635155827E-2</v>
      </c>
      <c r="Z1277" s="5">
        <f t="shared" si="1473"/>
        <v>1.3201682945522302E-2</v>
      </c>
      <c r="AA1277" s="5">
        <f t="shared" si="1474"/>
        <v>1.9647976716601175E-2</v>
      </c>
      <c r="AB1277" s="5">
        <f t="shared" si="1475"/>
        <v>1.4620976380403021E-2</v>
      </c>
      <c r="AC1277" s="5">
        <f t="shared" si="1476"/>
        <v>6.5900425726202476E-4</v>
      </c>
      <c r="AD1277" s="5">
        <f t="shared" si="1477"/>
        <v>1.7377825212046689E-2</v>
      </c>
      <c r="AE1277" s="5">
        <f t="shared" si="1478"/>
        <v>1.6973501145446428E-2</v>
      </c>
      <c r="AF1277" s="5">
        <f t="shared" si="1479"/>
        <v>8.2892921760645329E-3</v>
      </c>
      <c r="AG1277" s="5">
        <f t="shared" si="1480"/>
        <v>2.6988093260338153E-3</v>
      </c>
      <c r="AH1277" s="5">
        <f t="shared" si="1481"/>
        <v>3.2236309472474592E-3</v>
      </c>
      <c r="AI1277" s="5">
        <f t="shared" si="1482"/>
        <v>4.7977084479154039E-3</v>
      </c>
      <c r="AJ1277" s="5">
        <f t="shared" si="1483"/>
        <v>3.5701987491547496E-3</v>
      </c>
      <c r="AK1277" s="5">
        <f t="shared" si="1484"/>
        <v>1.77116766568067E-3</v>
      </c>
      <c r="AL1277" s="5">
        <f t="shared" si="1485"/>
        <v>3.8318875620028234E-5</v>
      </c>
      <c r="AM1277" s="5">
        <f t="shared" si="1486"/>
        <v>5.1726602821841891E-3</v>
      </c>
      <c r="AN1277" s="5">
        <f t="shared" si="1487"/>
        <v>5.0523097196187115E-3</v>
      </c>
      <c r="AO1277" s="5">
        <f t="shared" si="1488"/>
        <v>2.4673796567377952E-3</v>
      </c>
      <c r="AP1277" s="5">
        <f t="shared" si="1489"/>
        <v>8.0332398557478887E-4</v>
      </c>
      <c r="AQ1277" s="5">
        <f t="shared" si="1490"/>
        <v>1.9615832854427082E-4</v>
      </c>
      <c r="AR1277" s="5">
        <f t="shared" si="1491"/>
        <v>6.2972556010830157E-4</v>
      </c>
      <c r="AS1277" s="5">
        <f t="shared" si="1492"/>
        <v>9.3721635293878296E-4</v>
      </c>
      <c r="AT1277" s="5">
        <f t="shared" si="1493"/>
        <v>6.9742642498488465E-4</v>
      </c>
      <c r="AU1277" s="5">
        <f t="shared" si="1494"/>
        <v>3.4599169959850063E-4</v>
      </c>
      <c r="AV1277" s="5">
        <f t="shared" si="1495"/>
        <v>1.2873428497527927E-4</v>
      </c>
      <c r="AW1277" s="5">
        <f t="shared" si="1496"/>
        <v>1.5473009854161897E-6</v>
      </c>
      <c r="AX1277" s="5">
        <f t="shared" si="1497"/>
        <v>1.2830726355954718E-3</v>
      </c>
      <c r="AY1277" s="5">
        <f t="shared" si="1498"/>
        <v>1.2532198122739524E-3</v>
      </c>
      <c r="AZ1277" s="5">
        <f t="shared" si="1499"/>
        <v>6.1203078232085681E-4</v>
      </c>
      <c r="BA1277" s="5">
        <f t="shared" si="1500"/>
        <v>1.9926362203961974E-4</v>
      </c>
      <c r="BB1277" s="5">
        <f t="shared" si="1501"/>
        <v>4.865685544170789E-5</v>
      </c>
      <c r="BC1277" s="5">
        <f t="shared" si="1502"/>
        <v>9.5049545210195175E-6</v>
      </c>
      <c r="BD1277" s="5">
        <f t="shared" si="1503"/>
        <v>1.0251232423496373E-4</v>
      </c>
      <c r="BE1277" s="5">
        <f t="shared" si="1504"/>
        <v>1.5256840874340138E-4</v>
      </c>
      <c r="BF1277" s="5">
        <f t="shared" si="1505"/>
        <v>1.1353327280503949E-4</v>
      </c>
      <c r="BG1277" s="5">
        <f t="shared" si="1506"/>
        <v>5.63236043424182E-5</v>
      </c>
      <c r="BH1277" s="5">
        <f t="shared" si="1507"/>
        <v>2.0956511213031316E-5</v>
      </c>
      <c r="BI1277" s="5">
        <f t="shared" si="1508"/>
        <v>6.237887185655936E-6</v>
      </c>
      <c r="BJ1277" s="8">
        <f t="shared" si="1509"/>
        <v>0.4896550164334757</v>
      </c>
      <c r="BK1277" s="8">
        <f t="shared" si="1510"/>
        <v>0.26268947970406265</v>
      </c>
      <c r="BL1277" s="8">
        <f t="shared" si="1511"/>
        <v>0.23474814540119424</v>
      </c>
      <c r="BM1277" s="8">
        <f t="shared" si="1512"/>
        <v>0.44622747362242432</v>
      </c>
      <c r="BN1277" s="8">
        <f t="shared" si="1513"/>
        <v>0.55281517835054217</v>
      </c>
    </row>
    <row r="1278" spans="1:66" x14ac:dyDescent="0.25">
      <c r="A1278" t="s">
        <v>304</v>
      </c>
      <c r="B1278" t="s">
        <v>339</v>
      </c>
      <c r="C1278" t="s">
        <v>376</v>
      </c>
      <c r="D1278" s="7" t="s">
        <v>562</v>
      </c>
      <c r="E1278">
        <f>VLOOKUP(A1278,home!$A$2:$E$405,3,FALSE)</f>
        <v>1.32222222222222</v>
      </c>
      <c r="F1278">
        <f>VLOOKUP(B1278,home!$B$2:$E$405,3,FALSE)</f>
        <v>1.43</v>
      </c>
      <c r="G1278">
        <f>VLOOKUP(C1278,away!$B$2:$E$405,4,FALSE)</f>
        <v>0.84</v>
      </c>
      <c r="H1278">
        <f>VLOOKUP(A1278,away!$A$2:$E$405,3,FALSE)</f>
        <v>1.2777777777777799</v>
      </c>
      <c r="I1278">
        <f>VLOOKUP(C1278,away!$B$2:$E$405,3,FALSE)</f>
        <v>0.8</v>
      </c>
      <c r="J1278">
        <f>VLOOKUP(B1278,home!$B$2:$E$405,4,FALSE)</f>
        <v>0.74</v>
      </c>
      <c r="K1278" s="3">
        <f t="shared" si="1458"/>
        <v>1.5882533333333306</v>
      </c>
      <c r="L1278" s="3">
        <f t="shared" si="1459"/>
        <v>0.7564444444444457</v>
      </c>
      <c r="M1278" s="5">
        <f t="shared" si="1460"/>
        <v>9.5876173662620356E-2</v>
      </c>
      <c r="N1278" s="5">
        <f t="shared" si="1461"/>
        <v>0.15227565240690205</v>
      </c>
      <c r="O1278" s="5">
        <f t="shared" si="1462"/>
        <v>7.2524998921680045E-2</v>
      </c>
      <c r="P1278" s="5">
        <f t="shared" si="1463"/>
        <v>0.11518807128735455</v>
      </c>
      <c r="Q1278" s="5">
        <f t="shared" si="1464"/>
        <v>0.12092615626038491</v>
      </c>
      <c r="R1278" s="5">
        <f t="shared" si="1465"/>
        <v>2.7430566258822144E-2</v>
      </c>
      <c r="S1278" s="5">
        <f t="shared" si="1466"/>
        <v>3.4597468954045356E-2</v>
      </c>
      <c r="T1278" s="5">
        <f t="shared" si="1467"/>
        <v>9.1473919091189099E-2</v>
      </c>
      <c r="U1278" s="5">
        <f t="shared" si="1468"/>
        <v>4.3566688295795054E-2</v>
      </c>
      <c r="V1278" s="5">
        <f t="shared" si="1469"/>
        <v>4.6184753706544537E-3</v>
      </c>
      <c r="W1278" s="5">
        <f t="shared" si="1470"/>
        <v>6.4020456922581168E-2</v>
      </c>
      <c r="X1278" s="5">
        <f t="shared" si="1471"/>
        <v>4.8427918969881481E-2</v>
      </c>
      <c r="Y1278" s="5">
        <f t="shared" si="1472"/>
        <v>1.8316515130386315E-2</v>
      </c>
      <c r="Z1278" s="5">
        <f t="shared" si="1473"/>
        <v>6.9165664848170917E-3</v>
      </c>
      <c r="AA1278" s="5">
        <f t="shared" si="1474"/>
        <v>1.0985259774732343E-2</v>
      </c>
      <c r="AB1278" s="5">
        <f t="shared" si="1475"/>
        <v>8.7236877273755998E-3</v>
      </c>
      <c r="AC1278" s="5">
        <f t="shared" si="1476"/>
        <v>3.4679710421712336E-4</v>
      </c>
      <c r="AD1278" s="5">
        <f t="shared" si="1477"/>
        <v>2.5420176027203114E-2</v>
      </c>
      <c r="AE1278" s="5">
        <f t="shared" si="1478"/>
        <v>1.9228950932577676E-2</v>
      </c>
      <c r="AF1278" s="5">
        <f t="shared" si="1479"/>
        <v>7.2728165527216129E-3</v>
      </c>
      <c r="AG1278" s="5">
        <f t="shared" si="1480"/>
        <v>1.8338272255899566E-3</v>
      </c>
      <c r="AH1278" s="5">
        <f t="shared" si="1481"/>
        <v>1.307999573017634E-3</v>
      </c>
      <c r="AI1278" s="5">
        <f t="shared" si="1482"/>
        <v>2.0774346818438305E-3</v>
      </c>
      <c r="AJ1278" s="5">
        <f t="shared" si="1483"/>
        <v>1.6497462791103656E-3</v>
      </c>
      <c r="AK1278" s="5">
        <f t="shared" si="1484"/>
        <v>8.7340500898376561E-4</v>
      </c>
      <c r="AL1278" s="5">
        <f t="shared" si="1485"/>
        <v>1.6666034129972549E-5</v>
      </c>
      <c r="AM1278" s="5">
        <f t="shared" si="1486"/>
        <v>8.0747358618250744E-3</v>
      </c>
      <c r="AN1278" s="5">
        <f t="shared" si="1487"/>
        <v>6.1080890830339111E-3</v>
      </c>
      <c r="AO1278" s="5">
        <f t="shared" si="1488"/>
        <v>2.3102150265163855E-3</v>
      </c>
      <c r="AP1278" s="5">
        <f t="shared" si="1489"/>
        <v>5.8251644076013254E-4</v>
      </c>
      <c r="AQ1278" s="5">
        <f t="shared" si="1490"/>
        <v>1.1016033135263855E-4</v>
      </c>
      <c r="AR1278" s="5">
        <f t="shared" si="1491"/>
        <v>1.9788580206897931E-4</v>
      </c>
      <c r="AS1278" s="5">
        <f t="shared" si="1492"/>
        <v>3.1429278475539606E-4</v>
      </c>
      <c r="AT1278" s="5">
        <f t="shared" si="1493"/>
        <v>2.4958828151518646E-4</v>
      </c>
      <c r="AU1278" s="5">
        <f t="shared" si="1494"/>
        <v>1.3213647335914418E-4</v>
      </c>
      <c r="AV1278" s="5">
        <f t="shared" si="1495"/>
        <v>5.2466548566892895E-5</v>
      </c>
      <c r="AW1278" s="5">
        <f t="shared" si="1496"/>
        <v>5.5619435816246784E-7</v>
      </c>
      <c r="AX1278" s="5">
        <f t="shared" si="1497"/>
        <v>2.1374543580549746E-3</v>
      </c>
      <c r="AY1278" s="5">
        <f t="shared" si="1498"/>
        <v>1.6168654744042545E-3</v>
      </c>
      <c r="AZ1278" s="5">
        <f t="shared" si="1499"/>
        <v>6.1153445276356574E-4</v>
      </c>
      <c r="BA1278" s="5">
        <f t="shared" si="1500"/>
        <v>1.5419727979312456E-4</v>
      </c>
      <c r="BB1278" s="5">
        <f t="shared" si="1501"/>
        <v>2.9160418911988704E-5</v>
      </c>
      <c r="BC1278" s="5">
        <f t="shared" si="1502"/>
        <v>4.4116473767293218E-6</v>
      </c>
      <c r="BD1278" s="5">
        <f t="shared" si="1503"/>
        <v>2.4948269268252093E-5</v>
      </c>
      <c r="BE1278" s="5">
        <f t="shared" si="1504"/>
        <v>3.9624171826198884E-5</v>
      </c>
      <c r="BF1278" s="5">
        <f t="shared" si="1505"/>
        <v>3.1466611491766517E-5</v>
      </c>
      <c r="BG1278" s="5">
        <f t="shared" si="1506"/>
        <v>1.6658983530167681E-5</v>
      </c>
      <c r="BH1278" s="5">
        <f t="shared" si="1507"/>
        <v>6.6146715304334693E-6</v>
      </c>
      <c r="BI1278" s="5">
        <f t="shared" si="1508"/>
        <v>2.1011548214232088E-6</v>
      </c>
      <c r="BJ1278" s="8">
        <f t="shared" si="1509"/>
        <v>0.57093572989421026</v>
      </c>
      <c r="BK1278" s="8">
        <f t="shared" si="1510"/>
        <v>0.25226051788742609</v>
      </c>
      <c r="BL1278" s="8">
        <f t="shared" si="1511"/>
        <v>0.17020757027409456</v>
      </c>
      <c r="BM1278" s="8">
        <f t="shared" si="1512"/>
        <v>0.41448245646273768</v>
      </c>
      <c r="BN1278" s="8">
        <f t="shared" si="1513"/>
        <v>0.58422161879776402</v>
      </c>
    </row>
    <row r="1279" spans="1:66" x14ac:dyDescent="0.25">
      <c r="A1279" t="s">
        <v>304</v>
      </c>
      <c r="B1279" t="s">
        <v>378</v>
      </c>
      <c r="C1279" t="s">
        <v>330</v>
      </c>
      <c r="D1279" s="7" t="s">
        <v>562</v>
      </c>
      <c r="E1279">
        <f>VLOOKUP(A1279,home!$A$2:$E$405,3,FALSE)</f>
        <v>1.32222222222222</v>
      </c>
      <c r="F1279">
        <f>VLOOKUP(B1279,home!$B$2:$E$405,3,FALSE)</f>
        <v>0.76</v>
      </c>
      <c r="G1279">
        <f>VLOOKUP(C1279,away!$B$2:$E$405,4,FALSE)</f>
        <v>1.5</v>
      </c>
      <c r="H1279">
        <f>VLOOKUP(A1279,away!$A$2:$E$405,3,FALSE)</f>
        <v>1.2777777777777799</v>
      </c>
      <c r="I1279">
        <f>VLOOKUP(C1279,away!$B$2:$E$405,3,FALSE)</f>
        <v>1.01</v>
      </c>
      <c r="J1279">
        <f>VLOOKUP(B1279,home!$B$2:$E$405,4,FALSE)</f>
        <v>1.1299999999999999</v>
      </c>
      <c r="K1279" s="3">
        <f t="shared" si="1458"/>
        <v>1.5073333333333307</v>
      </c>
      <c r="L1279" s="3">
        <f t="shared" si="1459"/>
        <v>1.4583277777777801</v>
      </c>
      <c r="M1279" s="5">
        <f t="shared" si="1460"/>
        <v>5.1526393311232543E-2</v>
      </c>
      <c r="N1279" s="5">
        <f t="shared" si="1461"/>
        <v>7.7667450184464373E-2</v>
      </c>
      <c r="O1279" s="5">
        <f t="shared" si="1462"/>
        <v>7.5142370654473614E-2</v>
      </c>
      <c r="P1279" s="5">
        <f t="shared" si="1463"/>
        <v>0.11326460003317636</v>
      </c>
      <c r="Q1279" s="5">
        <f t="shared" si="1464"/>
        <v>5.8535368289024572E-2</v>
      </c>
      <c r="R1279" s="5">
        <f t="shared" si="1465"/>
        <v>5.4791103206746405E-2</v>
      </c>
      <c r="S1279" s="5">
        <f t="shared" si="1466"/>
        <v>6.2244166514749948E-2</v>
      </c>
      <c r="T1279" s="5">
        <f t="shared" si="1467"/>
        <v>8.5363753558337141E-2</v>
      </c>
      <c r="U1279" s="5">
        <f t="shared" si="1468"/>
        <v>8.2588456233635602E-2</v>
      </c>
      <c r="V1279" s="5">
        <f t="shared" si="1469"/>
        <v>1.5202695532726344E-2</v>
      </c>
      <c r="W1279" s="5">
        <f t="shared" si="1470"/>
        <v>2.9410770600329848E-2</v>
      </c>
      <c r="X1279" s="5">
        <f t="shared" si="1471"/>
        <v>4.289054373231109E-2</v>
      </c>
      <c r="Y1279" s="5">
        <f t="shared" si="1472"/>
        <v>3.1274235664410968E-2</v>
      </c>
      <c r="Z1279" s="5">
        <f t="shared" si="1473"/>
        <v>2.6634462593829154E-2</v>
      </c>
      <c r="AA1279" s="5">
        <f t="shared" si="1474"/>
        <v>4.0147013283098408E-2</v>
      </c>
      <c r="AB1279" s="5">
        <f t="shared" si="1475"/>
        <v>3.0257465677695123E-2</v>
      </c>
      <c r="AC1279" s="5">
        <f t="shared" si="1476"/>
        <v>2.0886470970075573E-3</v>
      </c>
      <c r="AD1279" s="5">
        <f t="shared" si="1477"/>
        <v>1.108295872122428E-2</v>
      </c>
      <c r="AE1279" s="5">
        <f t="shared" si="1478"/>
        <v>1.6162586563125872E-2</v>
      </c>
      <c r="AF1279" s="5">
        <f t="shared" si="1479"/>
        <v>1.1785174472872183E-2</v>
      </c>
      <c r="AG1279" s="5">
        <f t="shared" si="1480"/>
        <v>5.728882433249035E-3</v>
      </c>
      <c r="AH1279" s="5">
        <f t="shared" si="1481"/>
        <v>9.7104441616910724E-3</v>
      </c>
      <c r="AI1279" s="5">
        <f t="shared" si="1482"/>
        <v>1.4636876166388984E-2</v>
      </c>
      <c r="AJ1279" s="5">
        <f t="shared" si="1483"/>
        <v>1.103132567073515E-2</v>
      </c>
      <c r="AK1279" s="5">
        <f t="shared" si="1484"/>
        <v>5.5426282981182505E-3</v>
      </c>
      <c r="AL1279" s="5">
        <f t="shared" si="1485"/>
        <v>1.8364939818246083E-4</v>
      </c>
      <c r="AM1279" s="5">
        <f t="shared" si="1486"/>
        <v>3.3411426224917396E-3</v>
      </c>
      <c r="AN1279" s="5">
        <f t="shared" si="1487"/>
        <v>4.8724810958970027E-3</v>
      </c>
      <c r="AO1279" s="5">
        <f t="shared" si="1488"/>
        <v>3.5528372644218604E-3</v>
      </c>
      <c r="AP1279" s="5">
        <f t="shared" si="1489"/>
        <v>1.7270670908768057E-3</v>
      </c>
      <c r="AQ1279" s="5">
        <f t="shared" si="1490"/>
        <v>6.2965747817787701E-4</v>
      </c>
      <c r="AR1279" s="5">
        <f t="shared" si="1491"/>
        <v>2.8322020911108314E-3</v>
      </c>
      <c r="AS1279" s="5">
        <f t="shared" si="1492"/>
        <v>4.2690726186677182E-3</v>
      </c>
      <c r="AT1279" s="5">
        <f t="shared" si="1493"/>
        <v>3.2174577302692331E-3</v>
      </c>
      <c r="AU1279" s="5">
        <f t="shared" si="1494"/>
        <v>1.6165937618086049E-3</v>
      </c>
      <c r="AV1279" s="5">
        <f t="shared" si="1495"/>
        <v>6.0918641590820832E-4</v>
      </c>
      <c r="AW1279" s="5">
        <f t="shared" si="1496"/>
        <v>1.1213765247682952E-5</v>
      </c>
      <c r="AX1279" s="5">
        <f t="shared" si="1497"/>
        <v>8.3936927438375624E-4</v>
      </c>
      <c r="AY1279" s="5">
        <f t="shared" si="1498"/>
        <v>1.224075528647011E-3</v>
      </c>
      <c r="AZ1279" s="5">
        <f t="shared" si="1499"/>
        <v>8.9255167276197861E-4</v>
      </c>
      <c r="BA1279" s="5">
        <f t="shared" si="1500"/>
        <v>4.3387763249693871E-4</v>
      </c>
      <c r="BB1279" s="5">
        <f t="shared" si="1501"/>
        <v>1.5818395090668629E-4</v>
      </c>
      <c r="BC1279" s="5">
        <f t="shared" si="1502"/>
        <v>4.6136809921171444E-5</v>
      </c>
      <c r="BD1279" s="5">
        <f t="shared" si="1503"/>
        <v>6.8837983029120594E-4</v>
      </c>
      <c r="BE1279" s="5">
        <f t="shared" si="1504"/>
        <v>1.0376178641922759E-3</v>
      </c>
      <c r="BF1279" s="5">
        <f t="shared" si="1505"/>
        <v>7.8201799697957754E-4</v>
      </c>
      <c r="BG1279" s="5">
        <f t="shared" si="1506"/>
        <v>3.9292059803796035E-4</v>
      </c>
      <c r="BH1279" s="5">
        <f t="shared" si="1507"/>
        <v>1.4806557869397117E-4</v>
      </c>
      <c r="BI1279" s="5">
        <f t="shared" si="1508"/>
        <v>4.4636836456942418E-5</v>
      </c>
      <c r="BJ1279" s="8">
        <f t="shared" si="1509"/>
        <v>0.38761910464033217</v>
      </c>
      <c r="BK1279" s="8">
        <f t="shared" si="1510"/>
        <v>0.24573422741572223</v>
      </c>
      <c r="BL1279" s="8">
        <f t="shared" si="1511"/>
        <v>0.3394858346749991</v>
      </c>
      <c r="BM1279" s="8">
        <f t="shared" si="1512"/>
        <v>0.56733348188236565</v>
      </c>
      <c r="BN1279" s="8">
        <f t="shared" si="1513"/>
        <v>0.43092728567911781</v>
      </c>
    </row>
    <row r="1280" spans="1:66" x14ac:dyDescent="0.25">
      <c r="A1280" t="s">
        <v>301</v>
      </c>
      <c r="B1280" t="s">
        <v>384</v>
      </c>
      <c r="C1280" t="s">
        <v>382</v>
      </c>
      <c r="D1280" s="7" t="s">
        <v>562</v>
      </c>
      <c r="E1280">
        <f>VLOOKUP(A1280,home!$A$2:$E$405,3,FALSE)</f>
        <v>1.42105263157895</v>
      </c>
      <c r="F1280">
        <f>VLOOKUP(B1280,home!$B$2:$E$405,3,FALSE)</f>
        <v>0.96</v>
      </c>
      <c r="G1280">
        <f>VLOOKUP(C1280,away!$B$2:$E$405,4,FALSE)</f>
        <v>1.07</v>
      </c>
      <c r="H1280">
        <f>VLOOKUP(A1280,away!$A$2:$E$405,3,FALSE)</f>
        <v>1.0815789473684201</v>
      </c>
      <c r="I1280">
        <f>VLOOKUP(C1280,away!$B$2:$E$405,3,FALSE)</f>
        <v>0.81</v>
      </c>
      <c r="J1280">
        <f>VLOOKUP(B1280,home!$B$2:$E$405,4,FALSE)</f>
        <v>1.07</v>
      </c>
      <c r="K1280" s="3">
        <f t="shared" si="1458"/>
        <v>1.4597052631578975</v>
      </c>
      <c r="L1280" s="3">
        <f t="shared" si="1459"/>
        <v>0.93740447368420976</v>
      </c>
      <c r="M1280" s="5">
        <f t="shared" si="1460"/>
        <v>9.0980531324585126E-2</v>
      </c>
      <c r="N1280" s="5">
        <f t="shared" si="1461"/>
        <v>0.1328047604193989</v>
      </c>
      <c r="O1280" s="5">
        <f t="shared" si="1462"/>
        <v>8.5285557081832483E-2</v>
      </c>
      <c r="P1280" s="5">
        <f t="shared" si="1463"/>
        <v>0.12449177654370419</v>
      </c>
      <c r="Q1280" s="5">
        <f t="shared" si="1464"/>
        <v>9.6927903878310101E-2</v>
      </c>
      <c r="R1280" s="5">
        <f t="shared" si="1465"/>
        <v>3.9973531374579895E-2</v>
      </c>
      <c r="S1280" s="5">
        <f t="shared" si="1466"/>
        <v>4.2586590233562378E-2</v>
      </c>
      <c r="T1280" s="5">
        <f t="shared" si="1467"/>
        <v>9.0860650720360953E-2</v>
      </c>
      <c r="U1280" s="5">
        <f t="shared" si="1468"/>
        <v>5.8349574134481628E-2</v>
      </c>
      <c r="V1280" s="5">
        <f t="shared" si="1469"/>
        <v>6.4747433054911192E-3</v>
      </c>
      <c r="W1280" s="5">
        <f t="shared" si="1470"/>
        <v>4.7162057146010683E-2</v>
      </c>
      <c r="X1280" s="5">
        <f t="shared" si="1471"/>
        <v>4.4209923356820773E-2</v>
      </c>
      <c r="Y1280" s="5">
        <f t="shared" si="1472"/>
        <v>2.0721289967959911E-2</v>
      </c>
      <c r="Z1280" s="5">
        <f t="shared" si="1473"/>
        <v>1.249045571316244E-2</v>
      </c>
      <c r="AA1280" s="5">
        <f t="shared" si="1474"/>
        <v>1.8232383943743845E-2</v>
      </c>
      <c r="AB1280" s="5">
        <f t="shared" si="1475"/>
        <v>1.3306953401299219E-2</v>
      </c>
      <c r="AC1280" s="5">
        <f t="shared" si="1476"/>
        <v>5.537258116034094E-4</v>
      </c>
      <c r="AD1280" s="5">
        <f t="shared" si="1477"/>
        <v>1.7210675759346334E-2</v>
      </c>
      <c r="AE1280" s="5">
        <f t="shared" si="1478"/>
        <v>1.6133364451939639E-2</v>
      </c>
      <c r="AF1280" s="5">
        <f t="shared" si="1479"/>
        <v>7.5617440064130069E-3</v>
      </c>
      <c r="AG1280" s="5">
        <f t="shared" si="1480"/>
        <v>2.3628042201554377E-3</v>
      </c>
      <c r="AH1280" s="5">
        <f t="shared" si="1481"/>
        <v>2.9271522659682419E-3</v>
      </c>
      <c r="AI1280" s="5">
        <f t="shared" si="1482"/>
        <v>4.2727795686984087E-3</v>
      </c>
      <c r="AJ1280" s="5">
        <f t="shared" si="1483"/>
        <v>3.1184994123712997E-3</v>
      </c>
      <c r="AK1280" s="5">
        <f t="shared" si="1484"/>
        <v>1.5173633351310658E-3</v>
      </c>
      <c r="AL1280" s="5">
        <f t="shared" si="1485"/>
        <v>3.0307279590918437E-5</v>
      </c>
      <c r="AM1280" s="5">
        <f t="shared" si="1486"/>
        <v>5.0245027976843744E-3</v>
      </c>
      <c r="AN1280" s="5">
        <f t="shared" si="1487"/>
        <v>4.7099914005881609E-3</v>
      </c>
      <c r="AO1280" s="5">
        <f t="shared" si="1488"/>
        <v>2.2075835049627491E-3</v>
      </c>
      <c r="AP1280" s="5">
        <f t="shared" si="1489"/>
        <v>6.8979955119451641E-4</v>
      </c>
      <c r="AQ1280" s="5">
        <f t="shared" si="1490"/>
        <v>1.6165529630877493E-4</v>
      </c>
      <c r="AR1280" s="5">
        <f t="shared" si="1491"/>
        <v>5.4878512585470056E-4</v>
      </c>
      <c r="AS1280" s="5">
        <f t="shared" si="1492"/>
        <v>8.0106453655287557E-4</v>
      </c>
      <c r="AT1280" s="5">
        <f t="shared" si="1493"/>
        <v>5.8465906006768733E-4</v>
      </c>
      <c r="AU1280" s="5">
        <f t="shared" si="1494"/>
        <v>2.8447663571125087E-4</v>
      </c>
      <c r="AV1280" s="5">
        <f t="shared" si="1495"/>
        <v>1.0381301059829121E-4</v>
      </c>
      <c r="AW1280" s="5">
        <f t="shared" si="1496"/>
        <v>1.1519580140293608E-6</v>
      </c>
      <c r="AX1280" s="5">
        <f t="shared" si="1497"/>
        <v>1.2223821964219112E-3</v>
      </c>
      <c r="AY1280" s="5">
        <f t="shared" si="1498"/>
        <v>1.14586653947783E-3</v>
      </c>
      <c r="AZ1280" s="5">
        <f t="shared" si="1499"/>
        <v>5.3707021017578092E-4</v>
      </c>
      <c r="BA1280" s="5">
        <f t="shared" si="1500"/>
        <v>1.678173392337653E-4</v>
      </c>
      <c r="BB1280" s="5">
        <f t="shared" si="1501"/>
        <v>3.9328181139878061E-5</v>
      </c>
      <c r="BC1280" s="5">
        <f t="shared" si="1502"/>
        <v>7.3732825884769339E-6</v>
      </c>
      <c r="BD1280" s="5">
        <f t="shared" si="1503"/>
        <v>8.5738938677924694E-5</v>
      </c>
      <c r="BE1280" s="5">
        <f t="shared" si="1504"/>
        <v>1.2515358004573892E-4</v>
      </c>
      <c r="BF1280" s="5">
        <f t="shared" si="1505"/>
        <v>9.134366974790916E-5</v>
      </c>
      <c r="BG1280" s="5">
        <f t="shared" si="1506"/>
        <v>4.444494516239328E-5</v>
      </c>
      <c r="BH1280" s="5">
        <f t="shared" si="1507"/>
        <v>1.6219130093577402E-5</v>
      </c>
      <c r="BI1280" s="5">
        <f t="shared" si="1508"/>
        <v>4.7350299122875131E-6</v>
      </c>
      <c r="BJ1280" s="8">
        <f t="shared" si="1509"/>
        <v>0.49186854422649201</v>
      </c>
      <c r="BK1280" s="8">
        <f t="shared" si="1510"/>
        <v>0.26626354103801497</v>
      </c>
      <c r="BL1280" s="8">
        <f t="shared" si="1511"/>
        <v>0.22967422818053074</v>
      </c>
      <c r="BM1280" s="8">
        <f t="shared" si="1512"/>
        <v>0.4286879939543255</v>
      </c>
      <c r="BN1280" s="8">
        <f t="shared" si="1513"/>
        <v>0.57046406062241073</v>
      </c>
    </row>
    <row r="1281" spans="1:66" x14ac:dyDescent="0.25">
      <c r="A1281" t="s">
        <v>301</v>
      </c>
      <c r="B1281" t="s">
        <v>336</v>
      </c>
      <c r="C1281" t="s">
        <v>369</v>
      </c>
      <c r="D1281" s="7" t="s">
        <v>562</v>
      </c>
      <c r="E1281">
        <f>VLOOKUP(A1281,home!$A$2:$E$405,3,FALSE)</f>
        <v>1.42105263157895</v>
      </c>
      <c r="F1281">
        <f>VLOOKUP(B1281,home!$B$2:$E$405,3,FALSE)</f>
        <v>0.93</v>
      </c>
      <c r="G1281">
        <f>VLOOKUP(C1281,away!$B$2:$E$405,4,FALSE)</f>
        <v>0.48</v>
      </c>
      <c r="H1281">
        <f>VLOOKUP(A1281,away!$A$2:$E$405,3,FALSE)</f>
        <v>1.0815789473684201</v>
      </c>
      <c r="I1281">
        <f>VLOOKUP(C1281,away!$B$2:$E$405,3,FALSE)</f>
        <v>0.63</v>
      </c>
      <c r="J1281">
        <f>VLOOKUP(B1281,home!$B$2:$E$405,4,FALSE)</f>
        <v>0.92</v>
      </c>
      <c r="K1281" s="3">
        <f t="shared" ref="K1281:K1344" si="1514">E1281*F1281*G1281</f>
        <v>0.63435789473684334</v>
      </c>
      <c r="L1281" s="3">
        <f t="shared" ref="L1281:L1344" si="1515">H1281*I1281*J1281</f>
        <v>0.62688315789473625</v>
      </c>
      <c r="M1281" s="5">
        <f t="shared" ref="M1281:M1344" si="1516">_xlfn.POISSON.DIST(0,K1281,FALSE) * _xlfn.POISSON.DIST(0,L1281,FALSE)</f>
        <v>0.28330221527700195</v>
      </c>
      <c r="N1281" s="5">
        <f t="shared" ref="N1281:N1344" si="1517">_xlfn.POISSON.DIST(1,K1281,FALSE) * _xlfn.POISSON.DIST(0,L1281,FALSE)</f>
        <v>0.17971499685740291</v>
      </c>
      <c r="O1281" s="5">
        <f t="shared" ref="O1281:O1344" si="1518">_xlfn.POISSON.DIST(0,K1281,FALSE) * _xlfn.POISSON.DIST(1,L1281,FALSE)</f>
        <v>0.17759738735142136</v>
      </c>
      <c r="P1281" s="5">
        <f t="shared" ref="P1281:P1344" si="1519">_xlfn.POISSON.DIST(1,K1281,FALSE) * _xlfn.POISSON.DIST(1,L1281,FALSE)</f>
        <v>0.11266030475101134</v>
      </c>
      <c r="Q1281" s="5">
        <f t="shared" ref="Q1281:Q1344" si="1520">_xlfn.POISSON.DIST(2,K1281,FALSE) * _xlfn.POISSON.DIST(0,L1281,FALSE)</f>
        <v>5.7001813529550263E-2</v>
      </c>
      <c r="R1281" s="5">
        <f t="shared" ref="R1281:R1344" si="1521">_xlfn.POISSON.DIST(0,K1281,FALSE) * _xlfn.POISSON.DIST(2,L1281,FALSE)</f>
        <v>5.5666405508356845E-2</v>
      </c>
      <c r="S1281" s="5">
        <f t="shared" ref="S1281:S1344" si="1522">_xlfn.POISSON.DIST(2,K1281,FALSE) * _xlfn.POISSON.DIST(2,L1281,FALSE)</f>
        <v>1.1200357411766674E-2</v>
      </c>
      <c r="T1281" s="5">
        <f t="shared" ref="T1281:T1344" si="1523">_xlfn.POISSON.DIST(2,K1281,FALSE) * _xlfn.POISSON.DIST(1,L1281,FALSE)</f>
        <v>3.5733476871131369E-2</v>
      </c>
      <c r="U1281" s="5">
        <f t="shared" ref="U1281:U1344" si="1524">_xlfn.POISSON.DIST(1,K1281,FALSE) * _xlfn.POISSON.DIST(2,L1281,FALSE)</f>
        <v>3.5312423805848668E-2</v>
      </c>
      <c r="V1281" s="5">
        <f t="shared" ref="V1281:V1344" si="1525">_xlfn.POISSON.DIST(3,K1281,FALSE) * _xlfn.POISSON.DIST(3,L1281,FALSE)</f>
        <v>4.9489187450546741E-4</v>
      </c>
      <c r="W1281" s="5">
        <f t="shared" ref="W1281:W1344" si="1526">_xlfn.POISSON.DIST(3,K1281,FALSE) * _xlfn.POISSON.DIST(0,L1281,FALSE)</f>
        <v>1.2053183475595875E-2</v>
      </c>
      <c r="X1281" s="5">
        <f t="shared" ref="X1281:X1344" si="1527">_xlfn.POISSON.DIST(3,K1281,FALSE) * _xlfn.POISSON.DIST(1,L1281,FALSE)</f>
        <v>7.5559377198661948E-3</v>
      </c>
      <c r="Y1281" s="5">
        <f t="shared" ref="Y1281:Y1344" si="1528">_xlfn.POISSON.DIST(3,K1281,FALSE) * _xlfn.POISSON.DIST(2,L1281,FALSE)</f>
        <v>2.3683450493428362E-3</v>
      </c>
      <c r="Z1281" s="5">
        <f t="shared" ref="Z1281:Z1344" si="1529">_xlfn.POISSON.DIST(0,K1281,FALSE) * _xlfn.POISSON.DIST(3,L1281,FALSE)</f>
        <v>1.1632110691242563E-2</v>
      </c>
      <c r="AA1281" s="5">
        <f t="shared" ref="AA1281:AA1344" si="1530">_xlfn.POISSON.DIST(1,K1281,FALSE) * _xlfn.POISSON.DIST(3,L1281,FALSE)</f>
        <v>7.3789212494425587E-3</v>
      </c>
      <c r="AB1281" s="5">
        <f t="shared" ref="AB1281:AB1344" si="1531">_xlfn.POISSON.DIST(2,K1281,FALSE) * _xlfn.POISSON.DIST(3,L1281,FALSE)</f>
        <v>2.3404384746126697E-3</v>
      </c>
      <c r="AC1281" s="5">
        <f t="shared" ref="AC1281:AC1344" si="1532">_xlfn.POISSON.DIST(4,K1281,FALSE) * _xlfn.POISSON.DIST(4,L1281,FALSE)</f>
        <v>1.2300175041446118E-5</v>
      </c>
      <c r="AD1281" s="5">
        <f t="shared" ref="AD1281:AD1344" si="1533">_xlfn.POISSON.DIST(4,K1281,FALSE) * _xlfn.POISSON.DIST(0,L1281,FALSE)</f>
        <v>1.9115080236139764E-3</v>
      </c>
      <c r="AE1281" s="5">
        <f t="shared" ref="AE1281:AE1344" si="1534">_xlfn.POISSON.DIST(4,K1281,FALSE) * _xlfn.POISSON.DIST(1,L1281,FALSE)</f>
        <v>1.1982921861842554E-3</v>
      </c>
      <c r="AF1281" s="5">
        <f t="shared" ref="AF1281:AF1344" si="1535">_xlfn.POISSON.DIST(4,K1281,FALSE) * _xlfn.POISSON.DIST(2,L1281,FALSE)</f>
        <v>3.7559459487788657E-4</v>
      </c>
      <c r="AG1281" s="5">
        <f t="shared" ref="AG1281:AG1344" si="1536">_xlfn.POISSON.DIST(4,K1281,FALSE) * _xlfn.POISSON.DIST(3,L1281,FALSE)</f>
        <v>7.8484641908414568E-5</v>
      </c>
      <c r="AH1281" s="5">
        <f t="shared" ref="AH1281:AH1344" si="1537">_xlfn.POISSON.DIST(0,K1281,FALSE) * _xlfn.POISSON.DIST(4,L1281,FALSE)</f>
        <v>1.8229935707768147E-3</v>
      </c>
      <c r="AI1281" s="5">
        <f t="shared" ref="AI1281:AI1344" si="1538">_xlfn.POISSON.DIST(1,K1281,FALSE) * _xlfn.POISSON.DIST(4,L1281,FALSE)</f>
        <v>1.1564303636767807E-3</v>
      </c>
      <c r="AJ1281" s="5">
        <f t="shared" ref="AJ1281:AJ1344" si="1539">_xlfn.POISSON.DIST(2,K1281,FALSE) * _xlfn.POISSON.DIST(4,L1281,FALSE)</f>
        <v>3.6679536545588235E-4</v>
      </c>
      <c r="AK1281" s="5">
        <f t="shared" ref="AK1281:AK1344" si="1540">_xlfn.POISSON.DIST(3,K1281,FALSE) * _xlfn.POISSON.DIST(4,L1281,FALSE)</f>
        <v>7.7559845276608223E-5</v>
      </c>
      <c r="AL1281" s="5">
        <f t="shared" ref="AL1281:AL1344" si="1541">_xlfn.POISSON.DIST(5,K1281,FALSE) * _xlfn.POISSON.DIST(5,L1281,FALSE)</f>
        <v>1.9565557823897427E-7</v>
      </c>
      <c r="AM1281" s="5">
        <f t="shared" ref="AM1281:AM1344" si="1542">_xlfn.POISSON.DIST(5,K1281,FALSE) * _xlfn.POISSON.DIST(0,L1281,FALSE)</f>
        <v>2.4251604112646941E-4</v>
      </c>
      <c r="AN1281" s="5">
        <f t="shared" ref="AN1281:AN1344" si="1543">_xlfn.POISSON.DIST(5,K1281,FALSE) * _xlfn.POISSON.DIST(1,L1281,FALSE)</f>
        <v>1.5202922170149086E-4</v>
      </c>
      <c r="AO1281" s="5">
        <f t="shared" ref="AO1281:AO1344" si="1544">_xlfn.POISSON.DIST(5,K1281,FALSE) * _xlfn.POISSON.DIST(2,L1281,FALSE)</f>
        <v>4.7652279296254768E-5</v>
      </c>
      <c r="AP1281" s="5">
        <f t="shared" ref="AP1281:AP1344" si="1545">_xlfn.POISSON.DIST(5,K1281,FALSE) * _xlfn.POISSON.DIST(3,L1281,FALSE)</f>
        <v>9.9574704420393854E-6</v>
      </c>
      <c r="AQ1281" s="5">
        <f t="shared" ref="AQ1281:AQ1344" si="1546">_xlfn.POISSON.DIST(5,K1281,FALSE) * _xlfn.POISSON.DIST(4,L1281,FALSE)</f>
        <v>1.5605426288372859E-6</v>
      </c>
      <c r="AR1281" s="5">
        <f t="shared" ref="AR1281:AR1344" si="1547">_xlfn.POISSON.DIST(0,K1281,FALSE) * _xlfn.POISSON.DIST(5,L1281,FALSE)</f>
        <v>2.2856079329407425E-4</v>
      </c>
      <c r="AS1281" s="5">
        <f t="shared" ref="AS1281:AS1344" si="1548">_xlfn.POISSON.DIST(1,K1281,FALSE) * _xlfn.POISSON.DIST(5,L1281,FALSE)</f>
        <v>1.4498934365341176E-4</v>
      </c>
      <c r="AT1281" s="5">
        <f t="shared" ref="AT1281:AT1344" si="1549">_xlfn.POISSON.DIST(2,K1281,FALSE) * _xlfn.POISSON.DIST(5,L1281,FALSE)</f>
        <v>4.5987567399627491E-5</v>
      </c>
      <c r="AU1281" s="5">
        <f t="shared" ref="AU1281:AU1344" si="1550">_xlfn.POISSON.DIST(3,K1281,FALSE) * _xlfn.POISSON.DIST(5,L1281,FALSE)</f>
        <v>9.7241921465654624E-6</v>
      </c>
      <c r="AV1281" s="5">
        <f t="shared" ref="AV1281:AV1344" si="1551">_xlfn.POISSON.DIST(4,K1281,FALSE) * _xlfn.POISSON.DIST(5,L1281,FALSE)</f>
        <v>1.5421545145279527E-6</v>
      </c>
      <c r="AW1281" s="5">
        <f t="shared" ref="AW1281:AW1344" si="1552">_xlfn.POISSON.DIST(6,K1281,FALSE) * _xlfn.POISSON.DIST(6,L1281,FALSE)</f>
        <v>2.1612782590851241E-9</v>
      </c>
      <c r="AX1281" s="5">
        <f t="shared" ref="AX1281:AX1344" si="1553">_xlfn.POISSON.DIST(6,K1281,FALSE) * _xlfn.POISSON.DIST(0,L1281,FALSE)</f>
        <v>2.5640327548150124E-5</v>
      </c>
      <c r="AY1281" s="5">
        <f t="shared" ref="AY1281:AY1344" si="1554">_xlfn.POISSON.DIST(6,K1281,FALSE) * _xlfn.POISSON.DIST(1,L1281,FALSE)</f>
        <v>1.6073489502839748E-5</v>
      </c>
      <c r="AZ1281" s="5">
        <f t="shared" ref="AZ1281:AZ1344" si="1555">_xlfn.POISSON.DIST(6,K1281,FALSE) * _xlfn.POISSON.DIST(2,L1281,FALSE)</f>
        <v>5.0380999289640368E-6</v>
      </c>
      <c r="BA1281" s="5">
        <f t="shared" ref="BA1281:BA1344" si="1556">_xlfn.POISSON.DIST(6,K1281,FALSE) * _xlfn.POISSON.DIST(3,L1281,FALSE)</f>
        <v>1.0527666644194074E-6</v>
      </c>
      <c r="BB1281" s="5">
        <f t="shared" ref="BB1281:BB1344" si="1557">_xlfn.POISSON.DIST(6,K1281,FALSE) * _xlfn.POISSON.DIST(4,L1281,FALSE)</f>
        <v>1.6499042277938651E-7</v>
      </c>
      <c r="BC1281" s="5">
        <f t="shared" ref="BC1281:BC1344" si="1558">_xlfn.POISSON.DIST(6,K1281,FALSE) * _xlfn.POISSON.DIST(5,L1281,FALSE)</f>
        <v>2.0685943450865896E-8</v>
      </c>
      <c r="BD1281" s="5">
        <f t="shared" ref="BD1281:BD1344" si="1559">_xlfn.POISSON.DIST(0,K1281,FALSE) * _xlfn.POISSON.DIST(6,L1281,FALSE)</f>
        <v>2.3880151978519211E-5</v>
      </c>
      <c r="BE1281" s="5">
        <f t="shared" ref="BE1281:BE1344" si="1560">_xlfn.POISSON.DIST(1,K1281,FALSE) * _xlfn.POISSON.DIST(6,L1281,FALSE)</f>
        <v>1.514856293508931E-5</v>
      </c>
      <c r="BF1281" s="5">
        <f t="shared" ref="BF1281:BF1344" si="1561">_xlfn.POISSON.DIST(2,K1281,FALSE) * _xlfn.POISSON.DIST(6,L1281,FALSE)</f>
        <v>4.8048052458959156E-6</v>
      </c>
      <c r="BG1281" s="5">
        <f t="shared" ref="BG1281:BG1344" si="1562">_xlfn.POISSON.DIST(3,K1281,FALSE) * _xlfn.POISSON.DIST(6,L1281,FALSE)</f>
        <v>1.0159887134690247E-6</v>
      </c>
      <c r="BH1281" s="5">
        <f t="shared" ref="BH1281:BH1344" si="1563">_xlfn.POISSON.DIST(4,K1281,FALSE) * _xlfn.POISSON.DIST(6,L1281,FALSE)</f>
        <v>1.6112511533815107E-7</v>
      </c>
      <c r="BI1281" s="5">
        <f t="shared" ref="BI1281:BI1344" si="1564">_xlfn.POISSON.DIST(5,K1281,FALSE) * _xlfn.POISSON.DIST(6,L1281,FALSE)</f>
        <v>2.044219779102813E-8</v>
      </c>
      <c r="BJ1281" s="8">
        <f t="shared" ref="BJ1281:BJ1344" si="1565">SUM(N1281,Q1281,T1281,W1281,X1281,Y1281,AD1281,AE1281,AF1281,AG1281,AM1281,AN1281,AO1281,AP1281,AQ1281,AX1281,AY1281,AZ1281,BA1281,BB1281,BC1281)</f>
        <v>0.29849333886467966</v>
      </c>
      <c r="BK1281" s="8">
        <f t="shared" ref="BK1281:BK1344" si="1566">SUM(M1281,P1281,S1281,V1281,AC1281,AL1281,AY1281)</f>
        <v>0.40768633863440795</v>
      </c>
      <c r="BL1281" s="8">
        <f t="shared" ref="BL1281:BL1344" si="1567">SUM(O1281,R1281,U1281,AA1281,AB1281,AH1281,AI1281,AJ1281,AK1281,AR1281,AS1281,AT1281,AU1281,AV1281,BD1281,BE1281,BF1281,BG1281,BH1281,BI1281)</f>
        <v>0.28219519066206261</v>
      </c>
      <c r="BM1281" s="8">
        <f t="shared" ref="BM1281:BM1344" si="1568">SUM(S1281:BI1281)</f>
        <v>0.13404778424942346</v>
      </c>
      <c r="BN1281" s="8">
        <f t="shared" ref="BN1281:BN1344" si="1569">SUM(M1281:R1281)</f>
        <v>0.86594312327474465</v>
      </c>
    </row>
    <row r="1282" spans="1:66" x14ac:dyDescent="0.25">
      <c r="A1282" t="s">
        <v>301</v>
      </c>
      <c r="B1282" t="s">
        <v>319</v>
      </c>
      <c r="C1282" t="s">
        <v>314</v>
      </c>
      <c r="D1282" s="7" t="s">
        <v>562</v>
      </c>
      <c r="E1282">
        <f>VLOOKUP(A1282,home!$A$2:$E$405,3,FALSE)</f>
        <v>1.42105263157895</v>
      </c>
      <c r="F1282">
        <f>VLOOKUP(B1282,home!$B$2:$E$405,3,FALSE)</f>
        <v>0.7</v>
      </c>
      <c r="G1282">
        <f>VLOOKUP(C1282,away!$B$2:$E$405,4,FALSE)</f>
        <v>0.7</v>
      </c>
      <c r="H1282">
        <f>VLOOKUP(A1282,away!$A$2:$E$405,3,FALSE)</f>
        <v>1.0815789473684201</v>
      </c>
      <c r="I1282">
        <f>VLOOKUP(C1282,away!$B$2:$E$405,3,FALSE)</f>
        <v>1.1499999999999999</v>
      </c>
      <c r="J1282">
        <f>VLOOKUP(B1282,home!$B$2:$E$405,4,FALSE)</f>
        <v>1.17</v>
      </c>
      <c r="K1282" s="3">
        <f t="shared" si="1514"/>
        <v>0.69631578947368544</v>
      </c>
      <c r="L1282" s="3">
        <f t="shared" si="1515"/>
        <v>1.4552644736842091</v>
      </c>
      <c r="M1282" s="5">
        <f t="shared" si="1516"/>
        <v>0.11630022751786878</v>
      </c>
      <c r="N1282" s="5">
        <f t="shared" si="1517"/>
        <v>8.0981684740074042E-2</v>
      </c>
      <c r="O1282" s="5">
        <f t="shared" si="1518"/>
        <v>0.16924758938814508</v>
      </c>
      <c r="P1282" s="5">
        <f t="shared" si="1519"/>
        <v>0.1178497688213244</v>
      </c>
      <c r="Q1282" s="5">
        <f t="shared" si="1520"/>
        <v>2.8194412871346875E-2</v>
      </c>
      <c r="R1282" s="5">
        <f t="shared" si="1521"/>
        <v>0.12315000204663006</v>
      </c>
      <c r="S1282" s="5">
        <f t="shared" si="1522"/>
        <v>2.9854988910287629E-2</v>
      </c>
      <c r="T1282" s="5">
        <f t="shared" si="1523"/>
        <v>4.10303274080559E-2</v>
      </c>
      <c r="U1282" s="5">
        <f t="shared" si="1524"/>
        <v>8.5751290898785193E-2</v>
      </c>
      <c r="V1282" s="5">
        <f t="shared" si="1525"/>
        <v>3.3614184180718529E-3</v>
      </c>
      <c r="W1282" s="5">
        <f t="shared" si="1526"/>
        <v>6.5440716190863137E-3</v>
      </c>
      <c r="X1282" s="5">
        <f t="shared" si="1527"/>
        <v>9.5233549405014141E-3</v>
      </c>
      <c r="Y1282" s="5">
        <f t="shared" si="1528"/>
        <v>6.9295000575983522E-3</v>
      </c>
      <c r="Z1282" s="5">
        <f t="shared" si="1529"/>
        <v>5.9738607637532769E-2</v>
      </c>
      <c r="AA1282" s="5">
        <f t="shared" si="1530"/>
        <v>4.1596935739187366E-2</v>
      </c>
      <c r="AB1282" s="5">
        <f t="shared" si="1531"/>
        <v>1.4482301574459204E-2</v>
      </c>
      <c r="AC1282" s="5">
        <f t="shared" si="1532"/>
        <v>2.1288779477056762E-4</v>
      </c>
      <c r="AD1282" s="5">
        <f t="shared" si="1533"/>
        <v>1.139185098954106E-3</v>
      </c>
      <c r="AE1282" s="5">
        <f t="shared" si="1534"/>
        <v>1.6578156034583408E-3</v>
      </c>
      <c r="AF1282" s="5">
        <f t="shared" si="1535"/>
        <v>1.206280075816136E-3</v>
      </c>
      <c r="AG1282" s="5">
        <f t="shared" si="1536"/>
        <v>5.8515217988277211E-4</v>
      </c>
      <c r="AH1282" s="5">
        <f t="shared" si="1537"/>
        <v>2.173386835056541E-2</v>
      </c>
      <c r="AI1282" s="5">
        <f t="shared" si="1538"/>
        <v>1.5133635698841101E-2</v>
      </c>
      <c r="AJ1282" s="5">
        <f t="shared" si="1539"/>
        <v>5.2688947446228439E-3</v>
      </c>
      <c r="AK1282" s="5">
        <f t="shared" si="1540"/>
        <v>1.2229382012519361E-3</v>
      </c>
      <c r="AL1282" s="5">
        <f t="shared" si="1541"/>
        <v>8.6289693267326477E-6</v>
      </c>
      <c r="AM1282" s="5">
        <f t="shared" si="1542"/>
        <v>1.5864651430697746E-4</v>
      </c>
      <c r="AN1282" s="5">
        <f t="shared" si="1543"/>
        <v>2.3087263614477788E-4</v>
      </c>
      <c r="AO1282" s="5">
        <f t="shared" si="1544"/>
        <v>1.6799037266365807E-4</v>
      </c>
      <c r="AP1282" s="5">
        <f t="shared" si="1545"/>
        <v>8.1490140419464136E-5</v>
      </c>
      <c r="AQ1282" s="5">
        <f t="shared" si="1546"/>
        <v>2.9647426576995958E-5</v>
      </c>
      <c r="AR1282" s="5">
        <f t="shared" si="1547"/>
        <v>6.3257052972614898E-3</v>
      </c>
      <c r="AS1282" s="5">
        <f t="shared" si="1548"/>
        <v>4.4046884780405086E-3</v>
      </c>
      <c r="AT1282" s="5">
        <f t="shared" si="1549"/>
        <v>1.5335270674862111E-3</v>
      </c>
      <c r="AU1282" s="5">
        <f t="shared" si="1550"/>
        <v>3.5593970355864228E-4</v>
      </c>
      <c r="AV1282" s="5">
        <f t="shared" si="1551"/>
        <v>6.1961608922116369E-5</v>
      </c>
      <c r="AW1282" s="5">
        <f t="shared" si="1552"/>
        <v>2.4288718136034276E-7</v>
      </c>
      <c r="AX1282" s="5">
        <f t="shared" si="1553"/>
        <v>1.8411345476151878E-5</v>
      </c>
      <c r="AY1282" s="5">
        <f t="shared" si="1554"/>
        <v>2.6793376984170306E-5</v>
      </c>
      <c r="AZ1282" s="5">
        <f t="shared" si="1555"/>
        <v>1.9495724827545602E-5</v>
      </c>
      <c r="BA1282" s="5">
        <f t="shared" si="1556"/>
        <v>9.4571452434167702E-6</v>
      </c>
      <c r="BB1282" s="5">
        <f t="shared" si="1557"/>
        <v>3.4406618738040088E-6</v>
      </c>
      <c r="BC1282" s="5">
        <f t="shared" si="1558"/>
        <v>1.0014145981813426E-6</v>
      </c>
      <c r="BD1282" s="5">
        <f t="shared" si="1559"/>
        <v>1.5342623650167774E-3</v>
      </c>
      <c r="BE1282" s="5">
        <f t="shared" si="1560"/>
        <v>1.0683311099564212E-3</v>
      </c>
      <c r="BF1282" s="5">
        <f t="shared" si="1561"/>
        <v>3.7194791012430195E-4</v>
      </c>
      <c r="BG1282" s="5">
        <f t="shared" si="1562"/>
        <v>8.6331067560430243E-5</v>
      </c>
      <c r="BH1282" s="5">
        <f t="shared" si="1563"/>
        <v>1.5028421366111761E-5</v>
      </c>
      <c r="BI1282" s="5">
        <f t="shared" si="1564"/>
        <v>2.0929054176174637E-6</v>
      </c>
      <c r="BJ1282" s="8">
        <f t="shared" si="1565"/>
        <v>0.17853903135388938</v>
      </c>
      <c r="BK1282" s="8">
        <f t="shared" si="1566"/>
        <v>0.26761471380863422</v>
      </c>
      <c r="BL1282" s="8">
        <f t="shared" si="1567"/>
        <v>0.49334727257719879</v>
      </c>
      <c r="BM1282" s="8">
        <f t="shared" si="1568"/>
        <v>0.36348938950206316</v>
      </c>
      <c r="BN1282" s="8">
        <f t="shared" si="1569"/>
        <v>0.63572368538538926</v>
      </c>
    </row>
    <row r="1283" spans="1:66" x14ac:dyDescent="0.25">
      <c r="A1283" t="s">
        <v>301</v>
      </c>
      <c r="B1283" t="s">
        <v>313</v>
      </c>
      <c r="C1283" t="s">
        <v>322</v>
      </c>
      <c r="D1283" s="7" t="s">
        <v>562</v>
      </c>
      <c r="E1283">
        <f>VLOOKUP(A1283,home!$A$2:$E$405,3,FALSE)</f>
        <v>1.42105263157895</v>
      </c>
      <c r="F1283">
        <f>VLOOKUP(B1283,home!$B$2:$E$405,3,FALSE)</f>
        <v>1.22</v>
      </c>
      <c r="G1283">
        <f>VLOOKUP(C1283,away!$B$2:$E$405,4,FALSE)</f>
        <v>0.74</v>
      </c>
      <c r="H1283">
        <f>VLOOKUP(A1283,away!$A$2:$E$405,3,FALSE)</f>
        <v>1.0815789473684201</v>
      </c>
      <c r="I1283">
        <f>VLOOKUP(C1283,away!$B$2:$E$405,3,FALSE)</f>
        <v>0.63</v>
      </c>
      <c r="J1283">
        <f>VLOOKUP(B1283,home!$B$2:$E$405,4,FALSE)</f>
        <v>0.78</v>
      </c>
      <c r="K1283" s="3">
        <f t="shared" si="1514"/>
        <v>1.2829263157894761</v>
      </c>
      <c r="L1283" s="3">
        <f t="shared" si="1515"/>
        <v>0.53148789473684166</v>
      </c>
      <c r="M1283" s="5">
        <f t="shared" si="1516"/>
        <v>0.16293332506716232</v>
      </c>
      <c r="N1283" s="5">
        <f t="shared" si="1517"/>
        <v>0.20903145044774366</v>
      </c>
      <c r="O1283" s="5">
        <f t="shared" si="1518"/>
        <v>8.6597089922419573E-2</v>
      </c>
      <c r="P1283" s="5">
        <f t="shared" si="1519"/>
        <v>0.11109768553225971</v>
      </c>
      <c r="Q1283" s="5">
        <f t="shared" si="1520"/>
        <v>0.13408597430352712</v>
      </c>
      <c r="R1283" s="5">
        <f t="shared" si="1521"/>
        <v>2.301265250660187E-2</v>
      </c>
      <c r="S1283" s="5">
        <f t="shared" si="1522"/>
        <v>1.8938261594945535E-2</v>
      </c>
      <c r="T1283" s="5">
        <f t="shared" si="1523"/>
        <v>7.1265072196319876E-2</v>
      </c>
      <c r="U1283" s="5">
        <f t="shared" si="1524"/>
        <v>2.9523537496838188E-2</v>
      </c>
      <c r="V1283" s="5">
        <f t="shared" si="1525"/>
        <v>1.4348043766680139E-3</v>
      </c>
      <c r="W1283" s="5">
        <f t="shared" si="1526"/>
        <v>5.7340808337422132E-2</v>
      </c>
      <c r="X1283" s="5">
        <f t="shared" si="1527"/>
        <v>3.0475945505765222E-2</v>
      </c>
      <c r="Y1283" s="5">
        <f t="shared" si="1528"/>
        <v>8.0987980584869331E-3</v>
      </c>
      <c r="Z1283" s="5">
        <f t="shared" si="1529"/>
        <v>4.0769820776814436E-3</v>
      </c>
      <c r="AA1283" s="5">
        <f t="shared" si="1530"/>
        <v>5.2304675964595778E-3</v>
      </c>
      <c r="AB1283" s="5">
        <f t="shared" si="1531"/>
        <v>3.3551522616910617E-3</v>
      </c>
      <c r="AC1283" s="5">
        <f t="shared" si="1532"/>
        <v>6.1145964681283597E-5</v>
      </c>
      <c r="AD1283" s="5">
        <f t="shared" si="1533"/>
        <v>1.8391007996179865E-2</v>
      </c>
      <c r="AE1283" s="5">
        <f t="shared" si="1534"/>
        <v>9.7745981219780568E-3</v>
      </c>
      <c r="AF1283" s="5">
        <f t="shared" si="1535"/>
        <v>2.5975402888744011E-3</v>
      </c>
      <c r="AG1283" s="5">
        <f t="shared" si="1536"/>
        <v>4.6018707320932774E-4</v>
      </c>
      <c r="AH1283" s="5">
        <f t="shared" si="1537"/>
        <v>5.417166553366861E-4</v>
      </c>
      <c r="AI1283" s="5">
        <f t="shared" si="1538"/>
        <v>6.9498255283289222E-4</v>
      </c>
      <c r="AJ1283" s="5">
        <f t="shared" si="1539"/>
        <v>4.4580570302193371E-4</v>
      </c>
      <c r="AK1283" s="5">
        <f t="shared" si="1540"/>
        <v>1.9064528937862222E-4</v>
      </c>
      <c r="AL1283" s="5">
        <f t="shared" si="1541"/>
        <v>1.6677190262772101E-6</v>
      </c>
      <c r="AM1283" s="5">
        <f t="shared" si="1542"/>
        <v>4.7188616264387633E-3</v>
      </c>
      <c r="AN1283" s="5">
        <f t="shared" si="1543"/>
        <v>2.5080178313904066E-3</v>
      </c>
      <c r="AO1283" s="5">
        <f t="shared" si="1544"/>
        <v>6.6649055858407314E-4</v>
      </c>
      <c r="AP1283" s="5">
        <f t="shared" si="1545"/>
        <v>1.1807722128127689E-4</v>
      </c>
      <c r="AQ1283" s="5">
        <f t="shared" si="1546"/>
        <v>1.5689153438790511E-5</v>
      </c>
      <c r="AR1283" s="5">
        <f t="shared" si="1547"/>
        <v>5.758316893775574E-5</v>
      </c>
      <c r="AS1283" s="5">
        <f t="shared" si="1548"/>
        <v>7.3874962776797974E-5</v>
      </c>
      <c r="AT1283" s="5">
        <f t="shared" si="1549"/>
        <v>4.7388066912161055E-5</v>
      </c>
      <c r="AU1283" s="5">
        <f t="shared" si="1550"/>
        <v>2.0265132698667982E-5</v>
      </c>
      <c r="AV1283" s="5">
        <f t="shared" si="1551"/>
        <v>6.4996680080217406E-6</v>
      </c>
      <c r="AW1283" s="5">
        <f t="shared" si="1552"/>
        <v>3.1587515912676047E-8</v>
      </c>
      <c r="AX1283" s="5">
        <f t="shared" si="1553"/>
        <v>1.0089919601879017E-3</v>
      </c>
      <c r="AY1283" s="5">
        <f t="shared" si="1554"/>
        <v>5.3626701272666704E-4</v>
      </c>
      <c r="AZ1283" s="5">
        <f t="shared" si="1555"/>
        <v>1.4250971280545564E-4</v>
      </c>
      <c r="BA1283" s="5">
        <f t="shared" si="1556"/>
        <v>2.5247395746174516E-5</v>
      </c>
      <c r="BB1283" s="5">
        <f t="shared" si="1557"/>
        <v>3.3546713031805455E-6</v>
      </c>
      <c r="BC1283" s="5">
        <f t="shared" si="1558"/>
        <v>3.5659343769230519E-7</v>
      </c>
      <c r="BD1283" s="5">
        <f t="shared" si="1559"/>
        <v>5.100792871833945E-6</v>
      </c>
      <c r="BE1283" s="5">
        <f t="shared" si="1560"/>
        <v>6.543941406667145E-6</v>
      </c>
      <c r="BF1283" s="5">
        <f t="shared" si="1561"/>
        <v>4.1976973197988416E-6</v>
      </c>
      <c r="BG1283" s="5">
        <f t="shared" si="1562"/>
        <v>1.7951121190962951E-6</v>
      </c>
      <c r="BH1283" s="5">
        <f t="shared" si="1563"/>
        <v>5.7574914434531238E-7</v>
      </c>
      <c r="BI1283" s="5">
        <f t="shared" si="1564"/>
        <v>1.4772874571477491E-7</v>
      </c>
      <c r="BJ1283" s="8">
        <f t="shared" si="1565"/>
        <v>0.55126524606684679</v>
      </c>
      <c r="BK1283" s="8">
        <f t="shared" si="1566"/>
        <v>0.29500315726746978</v>
      </c>
      <c r="BL1283" s="8">
        <f t="shared" si="1567"/>
        <v>0.14981602200552127</v>
      </c>
      <c r="BM1283" s="8">
        <f t="shared" si="1568"/>
        <v>0.27286699421259453</v>
      </c>
      <c r="BN1283" s="8">
        <f t="shared" si="1569"/>
        <v>0.7267581777797143</v>
      </c>
    </row>
    <row r="1284" spans="1:66" x14ac:dyDescent="0.25">
      <c r="A1284" t="s">
        <v>303</v>
      </c>
      <c r="B1284" t="s">
        <v>353</v>
      </c>
      <c r="C1284" t="s">
        <v>302</v>
      </c>
      <c r="D1284" s="7" t="s">
        <v>562</v>
      </c>
      <c r="E1284">
        <f>VLOOKUP(A1284,home!$A$2:$E$405,3,FALSE)</f>
        <v>1.3961038961039001</v>
      </c>
      <c r="F1284">
        <f>VLOOKUP(B1284,home!$B$2:$E$405,3,FALSE)</f>
        <v>0.75</v>
      </c>
      <c r="G1284">
        <f>VLOOKUP(C1284,away!$B$2:$E$405,4,FALSE)</f>
        <v>1.63</v>
      </c>
      <c r="H1284">
        <f>VLOOKUP(A1284,away!$A$2:$E$405,3,FALSE)</f>
        <v>1.0324675324675301</v>
      </c>
      <c r="I1284">
        <f>VLOOKUP(C1284,away!$B$2:$E$405,3,FALSE)</f>
        <v>0.52</v>
      </c>
      <c r="J1284">
        <f>VLOOKUP(B1284,home!$B$2:$E$405,4,FALSE)</f>
        <v>0.88</v>
      </c>
      <c r="K1284" s="3">
        <f t="shared" si="1514"/>
        <v>1.7067370129870176</v>
      </c>
      <c r="L1284" s="3">
        <f t="shared" si="1515"/>
        <v>0.47245714285714174</v>
      </c>
      <c r="M1284" s="5">
        <f t="shared" si="1516"/>
        <v>0.11313266121087097</v>
      </c>
      <c r="N1284" s="5">
        <f t="shared" si="1517"/>
        <v>0.19308770026631419</v>
      </c>
      <c r="O1284" s="5">
        <f t="shared" si="1518"/>
        <v>5.345033387951309E-2</v>
      </c>
      <c r="P1284" s="5">
        <f t="shared" si="1519"/>
        <v>9.1225663188678974E-2</v>
      </c>
      <c r="Q1284" s="5">
        <f t="shared" si="1520"/>
        <v>0.16477496239853084</v>
      </c>
      <c r="R1284" s="5">
        <f t="shared" si="1521"/>
        <v>1.2626496014737518E-2</v>
      </c>
      <c r="S1284" s="5">
        <f t="shared" si="1522"/>
        <v>1.8390183557828788E-2</v>
      </c>
      <c r="T1284" s="5">
        <f t="shared" si="1523"/>
        <v>7.7849107949202856E-2</v>
      </c>
      <c r="U1284" s="5">
        <f t="shared" si="1524"/>
        <v>2.1550108092685597E-2</v>
      </c>
      <c r="V1284" s="5">
        <f t="shared" si="1525"/>
        <v>1.6476789021827526E-3</v>
      </c>
      <c r="W1284" s="5">
        <f t="shared" si="1526"/>
        <v>9.3742509046372199E-2</v>
      </c>
      <c r="X1284" s="5">
        <f t="shared" si="1527"/>
        <v>4.4289317988308777E-2</v>
      </c>
      <c r="Y1284" s="5">
        <f t="shared" si="1528"/>
        <v>1.0462402317923888E-2</v>
      </c>
      <c r="Z1284" s="5">
        <f t="shared" si="1529"/>
        <v>1.9884927438066588E-3</v>
      </c>
      <c r="AA1284" s="5">
        <f t="shared" si="1530"/>
        <v>3.3938341659109357E-3</v>
      </c>
      <c r="AB1284" s="5">
        <f t="shared" si="1531"/>
        <v>2.8961911934500591E-3</v>
      </c>
      <c r="AC1284" s="5">
        <f t="shared" si="1532"/>
        <v>8.3038907025624625E-5</v>
      </c>
      <c r="AD1284" s="5">
        <f t="shared" si="1533"/>
        <v>3.9998452469928447E-2</v>
      </c>
      <c r="AE1284" s="5">
        <f t="shared" si="1534"/>
        <v>1.8897554572649581E-2</v>
      </c>
      <c r="AF1284" s="5">
        <f t="shared" si="1535"/>
        <v>4.464142320190467E-3</v>
      </c>
      <c r="AG1284" s="5">
        <f t="shared" si="1536"/>
        <v>7.0303864196827998E-4</v>
      </c>
      <c r="AH1284" s="5">
        <f t="shared" si="1537"/>
        <v>2.34869400082763E-4</v>
      </c>
      <c r="AI1284" s="5">
        <f t="shared" si="1538"/>
        <v>4.0086029833930775E-4</v>
      </c>
      <c r="AJ1284" s="5">
        <f t="shared" si="1539"/>
        <v>3.4208155410635747E-4</v>
      </c>
      <c r="AK1284" s="5">
        <f t="shared" si="1540"/>
        <v>1.9461441661781375E-4</v>
      </c>
      <c r="AL1284" s="5">
        <f t="shared" si="1541"/>
        <v>2.6783704308894127E-6</v>
      </c>
      <c r="AM1284" s="5">
        <f t="shared" si="1542"/>
        <v>1.3653367858525776E-2</v>
      </c>
      <c r="AN1284" s="5">
        <f t="shared" si="1543"/>
        <v>6.4506311688166205E-3</v>
      </c>
      <c r="AO1284" s="5">
        <f t="shared" si="1544"/>
        <v>1.5238233858221625E-3</v>
      </c>
      <c r="AP1284" s="5">
        <f t="shared" si="1545"/>
        <v>2.3998041436147833E-4</v>
      </c>
      <c r="AQ1284" s="5">
        <f t="shared" si="1546"/>
        <v>2.8345115227724251E-5</v>
      </c>
      <c r="AR1284" s="5">
        <f t="shared" si="1547"/>
        <v>2.2193145141534634E-5</v>
      </c>
      <c r="AS1284" s="5">
        <f t="shared" si="1548"/>
        <v>3.7877862247650168E-5</v>
      </c>
      <c r="AT1284" s="5">
        <f t="shared" si="1549"/>
        <v>3.2323774735444087E-5</v>
      </c>
      <c r="AU1284" s="5">
        <f t="shared" si="1550"/>
        <v>1.838939424681235E-5</v>
      </c>
      <c r="AV1284" s="5">
        <f t="shared" si="1551"/>
        <v>7.8464649518612908E-6</v>
      </c>
      <c r="AW1284" s="5">
        <f t="shared" si="1552"/>
        <v>5.9992528586370927E-8</v>
      </c>
      <c r="AX1284" s="5">
        <f t="shared" si="1553"/>
        <v>3.8837847126788677E-3</v>
      </c>
      <c r="AY1284" s="5">
        <f t="shared" si="1554"/>
        <v>1.8349218288245032E-3</v>
      </c>
      <c r="AZ1284" s="5">
        <f t="shared" si="1555"/>
        <v>4.3346096230631296E-4</v>
      </c>
      <c r="BA1284" s="5">
        <f t="shared" si="1556"/>
        <v>6.8263909263782628E-5</v>
      </c>
      <c r="BB1284" s="5">
        <f t="shared" si="1557"/>
        <v>8.0629428827564756E-6</v>
      </c>
      <c r="BC1284" s="5">
        <f t="shared" si="1558"/>
        <v>7.6187899148149025E-7</v>
      </c>
      <c r="BD1284" s="5">
        <f t="shared" si="1559"/>
        <v>1.7475516574305516E-6</v>
      </c>
      <c r="BE1284" s="5">
        <f t="shared" si="1560"/>
        <v>2.9826110958435319E-6</v>
      </c>
      <c r="BF1284" s="5">
        <f t="shared" si="1561"/>
        <v>2.5452663763109627E-6</v>
      </c>
      <c r="BG1284" s="5">
        <f t="shared" si="1562"/>
        <v>1.4480334441204207E-6</v>
      </c>
      <c r="BH1284" s="5">
        <f t="shared" si="1563"/>
        <v>6.1785306878084765E-7</v>
      </c>
      <c r="BI1284" s="5">
        <f t="shared" si="1564"/>
        <v>2.1090254021517728E-7</v>
      </c>
      <c r="BJ1284" s="8">
        <f t="shared" si="1565"/>
        <v>0.67639459214909092</v>
      </c>
      <c r="BK1284" s="8">
        <f t="shared" si="1566"/>
        <v>0.22631682596584249</v>
      </c>
      <c r="BL1284" s="8">
        <f t="shared" si="1567"/>
        <v>9.5217571874949433E-2</v>
      </c>
      <c r="BM1284" s="8">
        <f t="shared" si="1568"/>
        <v>0.36978480393874807</v>
      </c>
      <c r="BN1284" s="8">
        <f t="shared" si="1569"/>
        <v>0.62829781695864562</v>
      </c>
    </row>
    <row r="1285" spans="1:66" x14ac:dyDescent="0.25">
      <c r="A1285" t="s">
        <v>303</v>
      </c>
      <c r="B1285" t="s">
        <v>465</v>
      </c>
      <c r="C1285" t="s">
        <v>361</v>
      </c>
      <c r="D1285" s="7" t="s">
        <v>562</v>
      </c>
      <c r="E1285">
        <f>VLOOKUP(A1285,home!$A$2:$E$405,3,FALSE)</f>
        <v>1.3961038961039001</v>
      </c>
      <c r="F1285">
        <f>VLOOKUP(B1285,home!$B$2:$E$405,3,FALSE)</f>
        <v>0.92</v>
      </c>
      <c r="G1285">
        <f>VLOOKUP(C1285,away!$B$2:$E$405,4,FALSE)</f>
        <v>0.75</v>
      </c>
      <c r="H1285">
        <f>VLOOKUP(A1285,away!$A$2:$E$405,3,FALSE)</f>
        <v>1.0324675324675301</v>
      </c>
      <c r="I1285">
        <f>VLOOKUP(C1285,away!$B$2:$E$405,3,FALSE)</f>
        <v>0.65</v>
      </c>
      <c r="J1285">
        <f>VLOOKUP(B1285,home!$B$2:$E$405,4,FALSE)</f>
        <v>0.55000000000000004</v>
      </c>
      <c r="K1285" s="3">
        <f t="shared" si="1514"/>
        <v>0.96331168831169101</v>
      </c>
      <c r="L1285" s="3">
        <f t="shared" si="1515"/>
        <v>0.36910714285714202</v>
      </c>
      <c r="M1285" s="5">
        <f t="shared" si="1516"/>
        <v>0.26383830852771378</v>
      </c>
      <c r="N1285" s="5">
        <f t="shared" si="1517"/>
        <v>0.25415852642913273</v>
      </c>
      <c r="O1285" s="5">
        <f t="shared" si="1518"/>
        <v>9.7384604236925534E-2</v>
      </c>
      <c r="P1285" s="5">
        <f t="shared" si="1519"/>
        <v>9.3811727523038582E-2</v>
      </c>
      <c r="Q1285" s="5">
        <f t="shared" si="1520"/>
        <v>0.12241693959662969</v>
      </c>
      <c r="R1285" s="5">
        <f t="shared" si="1521"/>
        <v>1.7972676514082558E-2</v>
      </c>
      <c r="S1285" s="5">
        <f t="shared" si="1522"/>
        <v>8.3390470000041829E-3</v>
      </c>
      <c r="T1285" s="5">
        <f t="shared" si="1523"/>
        <v>4.5184966811827314E-2</v>
      </c>
      <c r="U1285" s="5">
        <f t="shared" si="1524"/>
        <v>1.7313289356260742E-2</v>
      </c>
      <c r="V1285" s="5">
        <f t="shared" si="1525"/>
        <v>3.2945279138392008E-4</v>
      </c>
      <c r="W1285" s="5">
        <f t="shared" si="1526"/>
        <v>3.9308556253593217E-2</v>
      </c>
      <c r="X1285" s="5">
        <f t="shared" si="1527"/>
        <v>1.4509068888603033E-2</v>
      </c>
      <c r="Y1285" s="5">
        <f t="shared" si="1528"/>
        <v>2.6777004814948573E-3</v>
      </c>
      <c r="Z1285" s="5">
        <f t="shared" si="1529"/>
        <v>2.2112810925362237E-3</v>
      </c>
      <c r="AA1285" s="5">
        <f t="shared" si="1530"/>
        <v>2.1301529225827899E-3</v>
      </c>
      <c r="AB1285" s="5">
        <f t="shared" si="1531"/>
        <v>1.0260006041076552E-3</v>
      </c>
      <c r="AC1285" s="5">
        <f t="shared" si="1532"/>
        <v>7.3213722425013069E-6</v>
      </c>
      <c r="AD1285" s="5">
        <f t="shared" si="1533"/>
        <v>9.4665979224359906E-3</v>
      </c>
      <c r="AE1285" s="5">
        <f t="shared" si="1534"/>
        <v>3.4941889117277047E-3</v>
      </c>
      <c r="AF1285" s="5">
        <f t="shared" si="1535"/>
        <v>6.4486504290545978E-4</v>
      </c>
      <c r="AG1285" s="5">
        <f t="shared" si="1536"/>
        <v>7.934143117176085E-5</v>
      </c>
      <c r="AH1285" s="5">
        <f t="shared" si="1537"/>
        <v>2.0404991153001625E-4</v>
      </c>
      <c r="AI1285" s="5">
        <f t="shared" si="1538"/>
        <v>1.9656366477583108E-4</v>
      </c>
      <c r="AJ1285" s="5">
        <f t="shared" si="1539"/>
        <v>9.4676037887969562E-5</v>
      </c>
      <c r="AK1285" s="5">
        <f t="shared" si="1540"/>
        <v>3.0400844633507196E-5</v>
      </c>
      <c r="AL1285" s="5">
        <f t="shared" si="1541"/>
        <v>1.041290147349661E-7</v>
      </c>
      <c r="AM1285" s="5">
        <f t="shared" si="1542"/>
        <v>1.8238568854459525E-3</v>
      </c>
      <c r="AN1285" s="5">
        <f t="shared" si="1543"/>
        <v>6.731986039672812E-4</v>
      </c>
      <c r="AO1285" s="5">
        <f t="shared" si="1544"/>
        <v>1.2424120664288992E-4</v>
      </c>
      <c r="AP1285" s="5">
        <f t="shared" si="1545"/>
        <v>1.5286105603026956E-5</v>
      </c>
      <c r="AQ1285" s="5">
        <f t="shared" si="1546"/>
        <v>1.4105526911364573E-6</v>
      </c>
      <c r="AR1285" s="5">
        <f t="shared" si="1547"/>
        <v>1.506325596901938E-5</v>
      </c>
      <c r="AS1285" s="5">
        <f t="shared" si="1548"/>
        <v>1.4510610538987212E-5</v>
      </c>
      <c r="AT1285" s="5">
        <f t="shared" si="1549"/>
        <v>6.9891203683725945E-6</v>
      </c>
      <c r="AU1285" s="5">
        <f t="shared" si="1550"/>
        <v>2.2442337806235443E-6</v>
      </c>
      <c r="AV1285" s="5">
        <f t="shared" si="1551"/>
        <v>5.4047415804464892E-7</v>
      </c>
      <c r="AW1285" s="5">
        <f t="shared" si="1552"/>
        <v>1.0284626819010221E-9</v>
      </c>
      <c r="AX1285" s="5">
        <f t="shared" si="1553"/>
        <v>2.9282377592630704E-4</v>
      </c>
      <c r="AY1285" s="5">
        <f t="shared" si="1554"/>
        <v>1.0808334729279913E-4</v>
      </c>
      <c r="AZ1285" s="5">
        <f t="shared" si="1555"/>
        <v>1.9947167754840652E-5</v>
      </c>
      <c r="BA1285" s="5">
        <f t="shared" si="1556"/>
        <v>2.4542140326937816E-6</v>
      </c>
      <c r="BB1285" s="5">
        <f t="shared" si="1557"/>
        <v>2.2646698239187656E-7</v>
      </c>
      <c r="BC1285" s="5">
        <f t="shared" si="1558"/>
        <v>1.671811616442885E-8</v>
      </c>
      <c r="BD1285" s="5">
        <f t="shared" si="1559"/>
        <v>9.2665922880842198E-7</v>
      </c>
      <c r="BE1285" s="5">
        <f t="shared" si="1560"/>
        <v>8.9266166619305036E-7</v>
      </c>
      <c r="BF1285" s="5">
        <f t="shared" si="1561"/>
        <v>4.2995570837577729E-7</v>
      </c>
      <c r="BG1285" s="5">
        <f t="shared" si="1562"/>
        <v>1.3806045311157304E-7</v>
      </c>
      <c r="BH1285" s="5">
        <f t="shared" si="1563"/>
        <v>3.324881204399662E-8</v>
      </c>
      <c r="BI1285" s="5">
        <f t="shared" si="1564"/>
        <v>6.4057938528920948E-9</v>
      </c>
      <c r="BJ1285" s="8">
        <f t="shared" si="1565"/>
        <v>0.49500229681397728</v>
      </c>
      <c r="BK1285" s="8">
        <f t="shared" si="1566"/>
        <v>0.36643404469069052</v>
      </c>
      <c r="BL1285" s="8">
        <f t="shared" si="1567"/>
        <v>0.13639418877926399</v>
      </c>
      <c r="BM1285" s="8">
        <f t="shared" si="1568"/>
        <v>0.15035094623011491</v>
      </c>
      <c r="BN1285" s="8">
        <f t="shared" si="1569"/>
        <v>0.84958278282752275</v>
      </c>
    </row>
    <row r="1286" spans="1:66" x14ac:dyDescent="0.25">
      <c r="A1286" t="s">
        <v>303</v>
      </c>
      <c r="B1286" t="s">
        <v>321</v>
      </c>
      <c r="C1286" t="s">
        <v>538</v>
      </c>
      <c r="D1286" s="7" t="s">
        <v>562</v>
      </c>
      <c r="E1286">
        <f>VLOOKUP(A1286,home!$A$2:$E$405,3,FALSE)</f>
        <v>1.3961038961039001</v>
      </c>
      <c r="F1286">
        <f>VLOOKUP(B1286,home!$B$2:$E$405,3,FALSE)</f>
        <v>1.43</v>
      </c>
      <c r="G1286" t="e">
        <f>VLOOKUP(C1286,away!$B$2:$E$405,4,FALSE)</f>
        <v>#N/A</v>
      </c>
      <c r="H1286">
        <f>VLOOKUP(A1286,away!$A$2:$E$405,3,FALSE)</f>
        <v>1.0324675324675301</v>
      </c>
      <c r="I1286" t="e">
        <f>VLOOKUP(C1286,away!$B$2:$E$405,3,FALSE)</f>
        <v>#N/A</v>
      </c>
      <c r="J1286">
        <f>VLOOKUP(B1286,home!$B$2:$E$405,4,FALSE)</f>
        <v>0.92</v>
      </c>
      <c r="K1286" s="3" t="e">
        <f t="shared" si="1514"/>
        <v>#N/A</v>
      </c>
      <c r="L1286" s="3" t="e">
        <f t="shared" si="1515"/>
        <v>#N/A</v>
      </c>
      <c r="M1286" s="5" t="e">
        <f t="shared" si="1516"/>
        <v>#N/A</v>
      </c>
      <c r="N1286" s="5" t="e">
        <f t="shared" si="1517"/>
        <v>#N/A</v>
      </c>
      <c r="O1286" s="5" t="e">
        <f t="shared" si="1518"/>
        <v>#N/A</v>
      </c>
      <c r="P1286" s="5" t="e">
        <f t="shared" si="1519"/>
        <v>#N/A</v>
      </c>
      <c r="Q1286" s="5" t="e">
        <f t="shared" si="1520"/>
        <v>#N/A</v>
      </c>
      <c r="R1286" s="5" t="e">
        <f t="shared" si="1521"/>
        <v>#N/A</v>
      </c>
      <c r="S1286" s="5" t="e">
        <f t="shared" si="1522"/>
        <v>#N/A</v>
      </c>
      <c r="T1286" s="5" t="e">
        <f t="shared" si="1523"/>
        <v>#N/A</v>
      </c>
      <c r="U1286" s="5" t="e">
        <f t="shared" si="1524"/>
        <v>#N/A</v>
      </c>
      <c r="V1286" s="5" t="e">
        <f t="shared" si="1525"/>
        <v>#N/A</v>
      </c>
      <c r="W1286" s="5" t="e">
        <f t="shared" si="1526"/>
        <v>#N/A</v>
      </c>
      <c r="X1286" s="5" t="e">
        <f t="shared" si="1527"/>
        <v>#N/A</v>
      </c>
      <c r="Y1286" s="5" t="e">
        <f t="shared" si="1528"/>
        <v>#N/A</v>
      </c>
      <c r="Z1286" s="5" t="e">
        <f t="shared" si="1529"/>
        <v>#N/A</v>
      </c>
      <c r="AA1286" s="5" t="e">
        <f t="shared" si="1530"/>
        <v>#N/A</v>
      </c>
      <c r="AB1286" s="5" t="e">
        <f t="shared" si="1531"/>
        <v>#N/A</v>
      </c>
      <c r="AC1286" s="5" t="e">
        <f t="shared" si="1532"/>
        <v>#N/A</v>
      </c>
      <c r="AD1286" s="5" t="e">
        <f t="shared" si="1533"/>
        <v>#N/A</v>
      </c>
      <c r="AE1286" s="5" t="e">
        <f t="shared" si="1534"/>
        <v>#N/A</v>
      </c>
      <c r="AF1286" s="5" t="e">
        <f t="shared" si="1535"/>
        <v>#N/A</v>
      </c>
      <c r="AG1286" s="5" t="e">
        <f t="shared" si="1536"/>
        <v>#N/A</v>
      </c>
      <c r="AH1286" s="5" t="e">
        <f t="shared" si="1537"/>
        <v>#N/A</v>
      </c>
      <c r="AI1286" s="5" t="e">
        <f t="shared" si="1538"/>
        <v>#N/A</v>
      </c>
      <c r="AJ1286" s="5" t="e">
        <f t="shared" si="1539"/>
        <v>#N/A</v>
      </c>
      <c r="AK1286" s="5" t="e">
        <f t="shared" si="1540"/>
        <v>#N/A</v>
      </c>
      <c r="AL1286" s="5" t="e">
        <f t="shared" si="1541"/>
        <v>#N/A</v>
      </c>
      <c r="AM1286" s="5" t="e">
        <f t="shared" si="1542"/>
        <v>#N/A</v>
      </c>
      <c r="AN1286" s="5" t="e">
        <f t="shared" si="1543"/>
        <v>#N/A</v>
      </c>
      <c r="AO1286" s="5" t="e">
        <f t="shared" si="1544"/>
        <v>#N/A</v>
      </c>
      <c r="AP1286" s="5" t="e">
        <f t="shared" si="1545"/>
        <v>#N/A</v>
      </c>
      <c r="AQ1286" s="5" t="e">
        <f t="shared" si="1546"/>
        <v>#N/A</v>
      </c>
      <c r="AR1286" s="5" t="e">
        <f t="shared" si="1547"/>
        <v>#N/A</v>
      </c>
      <c r="AS1286" s="5" t="e">
        <f t="shared" si="1548"/>
        <v>#N/A</v>
      </c>
      <c r="AT1286" s="5" t="e">
        <f t="shared" si="1549"/>
        <v>#N/A</v>
      </c>
      <c r="AU1286" s="5" t="e">
        <f t="shared" si="1550"/>
        <v>#N/A</v>
      </c>
      <c r="AV1286" s="5" t="e">
        <f t="shared" si="1551"/>
        <v>#N/A</v>
      </c>
      <c r="AW1286" s="5" t="e">
        <f t="shared" si="1552"/>
        <v>#N/A</v>
      </c>
      <c r="AX1286" s="5" t="e">
        <f t="shared" si="1553"/>
        <v>#N/A</v>
      </c>
      <c r="AY1286" s="5" t="e">
        <f t="shared" si="1554"/>
        <v>#N/A</v>
      </c>
      <c r="AZ1286" s="5" t="e">
        <f t="shared" si="1555"/>
        <v>#N/A</v>
      </c>
      <c r="BA1286" s="5" t="e">
        <f t="shared" si="1556"/>
        <v>#N/A</v>
      </c>
      <c r="BB1286" s="5" t="e">
        <f t="shared" si="1557"/>
        <v>#N/A</v>
      </c>
      <c r="BC1286" s="5" t="e">
        <f t="shared" si="1558"/>
        <v>#N/A</v>
      </c>
      <c r="BD1286" s="5" t="e">
        <f t="shared" si="1559"/>
        <v>#N/A</v>
      </c>
      <c r="BE1286" s="5" t="e">
        <f t="shared" si="1560"/>
        <v>#N/A</v>
      </c>
      <c r="BF1286" s="5" t="e">
        <f t="shared" si="1561"/>
        <v>#N/A</v>
      </c>
      <c r="BG1286" s="5" t="e">
        <f t="shared" si="1562"/>
        <v>#N/A</v>
      </c>
      <c r="BH1286" s="5" t="e">
        <f t="shared" si="1563"/>
        <v>#N/A</v>
      </c>
      <c r="BI1286" s="5" t="e">
        <f t="shared" si="1564"/>
        <v>#N/A</v>
      </c>
      <c r="BJ1286" s="8" t="e">
        <f t="shared" si="1565"/>
        <v>#N/A</v>
      </c>
      <c r="BK1286" s="8" t="e">
        <f t="shared" si="1566"/>
        <v>#N/A</v>
      </c>
      <c r="BL1286" s="8" t="e">
        <f t="shared" si="1567"/>
        <v>#N/A</v>
      </c>
      <c r="BM1286" s="8" t="e">
        <f t="shared" si="1568"/>
        <v>#N/A</v>
      </c>
      <c r="BN1286" s="8" t="e">
        <f t="shared" si="1569"/>
        <v>#N/A</v>
      </c>
    </row>
    <row r="1287" spans="1:66" x14ac:dyDescent="0.25">
      <c r="A1287" t="s">
        <v>303</v>
      </c>
      <c r="B1287" t="s">
        <v>350</v>
      </c>
      <c r="C1287" t="s">
        <v>536</v>
      </c>
      <c r="D1287" s="7" t="s">
        <v>562</v>
      </c>
      <c r="E1287">
        <f>VLOOKUP(A1287,home!$A$2:$E$405,3,FALSE)</f>
        <v>1.3961038961039001</v>
      </c>
      <c r="F1287">
        <f>VLOOKUP(B1287,home!$B$2:$E$405,3,FALSE)</f>
        <v>1.04</v>
      </c>
      <c r="G1287" t="e">
        <f>VLOOKUP(C1287,away!$B$2:$E$405,4,FALSE)</f>
        <v>#N/A</v>
      </c>
      <c r="H1287">
        <f>VLOOKUP(A1287,away!$A$2:$E$405,3,FALSE)</f>
        <v>1.0324675324675301</v>
      </c>
      <c r="I1287" t="e">
        <f>VLOOKUP(C1287,away!$B$2:$E$405,3,FALSE)</f>
        <v>#N/A</v>
      </c>
      <c r="J1287">
        <f>VLOOKUP(B1287,home!$B$2:$E$405,4,FALSE)</f>
        <v>1.46</v>
      </c>
      <c r="K1287" s="3" t="e">
        <f t="shared" si="1514"/>
        <v>#N/A</v>
      </c>
      <c r="L1287" s="3" t="e">
        <f t="shared" si="1515"/>
        <v>#N/A</v>
      </c>
      <c r="M1287" s="5" t="e">
        <f t="shared" si="1516"/>
        <v>#N/A</v>
      </c>
      <c r="N1287" s="5" t="e">
        <f t="shared" si="1517"/>
        <v>#N/A</v>
      </c>
      <c r="O1287" s="5" t="e">
        <f t="shared" si="1518"/>
        <v>#N/A</v>
      </c>
      <c r="P1287" s="5" t="e">
        <f t="shared" si="1519"/>
        <v>#N/A</v>
      </c>
      <c r="Q1287" s="5" t="e">
        <f t="shared" si="1520"/>
        <v>#N/A</v>
      </c>
      <c r="R1287" s="5" t="e">
        <f t="shared" si="1521"/>
        <v>#N/A</v>
      </c>
      <c r="S1287" s="5" t="e">
        <f t="shared" si="1522"/>
        <v>#N/A</v>
      </c>
      <c r="T1287" s="5" t="e">
        <f t="shared" si="1523"/>
        <v>#N/A</v>
      </c>
      <c r="U1287" s="5" t="e">
        <f t="shared" si="1524"/>
        <v>#N/A</v>
      </c>
      <c r="V1287" s="5" t="e">
        <f t="shared" si="1525"/>
        <v>#N/A</v>
      </c>
      <c r="W1287" s="5" t="e">
        <f t="shared" si="1526"/>
        <v>#N/A</v>
      </c>
      <c r="X1287" s="5" t="e">
        <f t="shared" si="1527"/>
        <v>#N/A</v>
      </c>
      <c r="Y1287" s="5" t="e">
        <f t="shared" si="1528"/>
        <v>#N/A</v>
      </c>
      <c r="Z1287" s="5" t="e">
        <f t="shared" si="1529"/>
        <v>#N/A</v>
      </c>
      <c r="AA1287" s="5" t="e">
        <f t="shared" si="1530"/>
        <v>#N/A</v>
      </c>
      <c r="AB1287" s="5" t="e">
        <f t="shared" si="1531"/>
        <v>#N/A</v>
      </c>
      <c r="AC1287" s="5" t="e">
        <f t="shared" si="1532"/>
        <v>#N/A</v>
      </c>
      <c r="AD1287" s="5" t="e">
        <f t="shared" si="1533"/>
        <v>#N/A</v>
      </c>
      <c r="AE1287" s="5" t="e">
        <f t="shared" si="1534"/>
        <v>#N/A</v>
      </c>
      <c r="AF1287" s="5" t="e">
        <f t="shared" si="1535"/>
        <v>#N/A</v>
      </c>
      <c r="AG1287" s="5" t="e">
        <f t="shared" si="1536"/>
        <v>#N/A</v>
      </c>
      <c r="AH1287" s="5" t="e">
        <f t="shared" si="1537"/>
        <v>#N/A</v>
      </c>
      <c r="AI1287" s="5" t="e">
        <f t="shared" si="1538"/>
        <v>#N/A</v>
      </c>
      <c r="AJ1287" s="5" t="e">
        <f t="shared" si="1539"/>
        <v>#N/A</v>
      </c>
      <c r="AK1287" s="5" t="e">
        <f t="shared" si="1540"/>
        <v>#N/A</v>
      </c>
      <c r="AL1287" s="5" t="e">
        <f t="shared" si="1541"/>
        <v>#N/A</v>
      </c>
      <c r="AM1287" s="5" t="e">
        <f t="shared" si="1542"/>
        <v>#N/A</v>
      </c>
      <c r="AN1287" s="5" t="e">
        <f t="shared" si="1543"/>
        <v>#N/A</v>
      </c>
      <c r="AO1287" s="5" t="e">
        <f t="shared" si="1544"/>
        <v>#N/A</v>
      </c>
      <c r="AP1287" s="5" t="e">
        <f t="shared" si="1545"/>
        <v>#N/A</v>
      </c>
      <c r="AQ1287" s="5" t="e">
        <f t="shared" si="1546"/>
        <v>#N/A</v>
      </c>
      <c r="AR1287" s="5" t="e">
        <f t="shared" si="1547"/>
        <v>#N/A</v>
      </c>
      <c r="AS1287" s="5" t="e">
        <f t="shared" si="1548"/>
        <v>#N/A</v>
      </c>
      <c r="AT1287" s="5" t="e">
        <f t="shared" si="1549"/>
        <v>#N/A</v>
      </c>
      <c r="AU1287" s="5" t="e">
        <f t="shared" si="1550"/>
        <v>#N/A</v>
      </c>
      <c r="AV1287" s="5" t="e">
        <f t="shared" si="1551"/>
        <v>#N/A</v>
      </c>
      <c r="AW1287" s="5" t="e">
        <f t="shared" si="1552"/>
        <v>#N/A</v>
      </c>
      <c r="AX1287" s="5" t="e">
        <f t="shared" si="1553"/>
        <v>#N/A</v>
      </c>
      <c r="AY1287" s="5" t="e">
        <f t="shared" si="1554"/>
        <v>#N/A</v>
      </c>
      <c r="AZ1287" s="5" t="e">
        <f t="shared" si="1555"/>
        <v>#N/A</v>
      </c>
      <c r="BA1287" s="5" t="e">
        <f t="shared" si="1556"/>
        <v>#N/A</v>
      </c>
      <c r="BB1287" s="5" t="e">
        <f t="shared" si="1557"/>
        <v>#N/A</v>
      </c>
      <c r="BC1287" s="5" t="e">
        <f t="shared" si="1558"/>
        <v>#N/A</v>
      </c>
      <c r="BD1287" s="5" t="e">
        <f t="shared" si="1559"/>
        <v>#N/A</v>
      </c>
      <c r="BE1287" s="5" t="e">
        <f t="shared" si="1560"/>
        <v>#N/A</v>
      </c>
      <c r="BF1287" s="5" t="e">
        <f t="shared" si="1561"/>
        <v>#N/A</v>
      </c>
      <c r="BG1287" s="5" t="e">
        <f t="shared" si="1562"/>
        <v>#N/A</v>
      </c>
      <c r="BH1287" s="5" t="e">
        <f t="shared" si="1563"/>
        <v>#N/A</v>
      </c>
      <c r="BI1287" s="5" t="e">
        <f t="shared" si="1564"/>
        <v>#N/A</v>
      </c>
      <c r="BJ1287" s="8" t="e">
        <f t="shared" si="1565"/>
        <v>#N/A</v>
      </c>
      <c r="BK1287" s="8" t="e">
        <f t="shared" si="1566"/>
        <v>#N/A</v>
      </c>
      <c r="BL1287" s="8" t="e">
        <f t="shared" si="1567"/>
        <v>#N/A</v>
      </c>
      <c r="BM1287" s="8" t="e">
        <f t="shared" si="1568"/>
        <v>#N/A</v>
      </c>
      <c r="BN1287" s="8" t="e">
        <f t="shared" si="1569"/>
        <v>#N/A</v>
      </c>
    </row>
    <row r="1288" spans="1:66" x14ac:dyDescent="0.25">
      <c r="A1288" t="s">
        <v>35</v>
      </c>
      <c r="B1288" t="s">
        <v>211</v>
      </c>
      <c r="C1288" t="s">
        <v>282</v>
      </c>
      <c r="D1288" s="7" t="s">
        <v>562</v>
      </c>
      <c r="E1288">
        <f>VLOOKUP(A1288,home!$A$2:$E$405,3,FALSE)</f>
        <v>1.5947368421052599</v>
      </c>
      <c r="F1288">
        <f>VLOOKUP(B1288,home!$B$2:$E$405,3,FALSE)</f>
        <v>1.19</v>
      </c>
      <c r="G1288">
        <f>VLOOKUP(C1288,away!$B$2:$E$405,4,FALSE)</f>
        <v>1.29</v>
      </c>
      <c r="H1288">
        <f>VLOOKUP(A1288,away!$A$2:$E$405,3,FALSE)</f>
        <v>1.21315789473684</v>
      </c>
      <c r="I1288">
        <f>VLOOKUP(C1288,away!$B$2:$E$405,3,FALSE)</f>
        <v>0.66</v>
      </c>
      <c r="J1288">
        <f>VLOOKUP(B1288,home!$B$2:$E$405,4,FALSE)</f>
        <v>0.65</v>
      </c>
      <c r="K1288" s="3">
        <f t="shared" si="1514"/>
        <v>2.4480805263157843</v>
      </c>
      <c r="L1288" s="3">
        <f t="shared" si="1515"/>
        <v>0.52044473684210446</v>
      </c>
      <c r="M1288" s="5">
        <f t="shared" si="1516"/>
        <v>5.1379025029692681E-2</v>
      </c>
      <c r="N1288" s="5">
        <f t="shared" si="1517"/>
        <v>0.12577999063628192</v>
      </c>
      <c r="O1288" s="5">
        <f t="shared" si="1518"/>
        <v>2.6739943160782299E-2</v>
      </c>
      <c r="P1288" s="5">
        <f t="shared" si="1519"/>
        <v>6.5461534126702095E-2</v>
      </c>
      <c r="Q1288" s="5">
        <f t="shared" si="1520"/>
        <v>0.15395977283843176</v>
      </c>
      <c r="R1288" s="5">
        <f t="shared" si="1521"/>
        <v>6.9583313407430873E-3</v>
      </c>
      <c r="S1288" s="5">
        <f t="shared" si="1522"/>
        <v>2.0850981736929119E-2</v>
      </c>
      <c r="T1288" s="5">
        <f t="shared" si="1523"/>
        <v>8.0127553459167791E-2</v>
      </c>
      <c r="U1288" s="5">
        <f t="shared" si="1524"/>
        <v>1.7034555450925956E-2</v>
      </c>
      <c r="V1288" s="5">
        <f t="shared" si="1525"/>
        <v>2.9517822621161734E-3</v>
      </c>
      <c r="W1288" s="5">
        <f t="shared" si="1526"/>
        <v>0.12563530724058888</v>
      </c>
      <c r="X1288" s="5">
        <f t="shared" si="1527"/>
        <v>6.5386234414905209E-2</v>
      </c>
      <c r="Y1288" s="5">
        <f t="shared" si="1528"/>
        <v>1.7014960781580747E-2</v>
      </c>
      <c r="Z1288" s="5">
        <f t="shared" si="1529"/>
        <v>1.2071423078310682E-3</v>
      </c>
      <c r="AA1288" s="5">
        <f t="shared" si="1530"/>
        <v>2.955181576293132E-3</v>
      </c>
      <c r="AB1288" s="5">
        <f t="shared" si="1531"/>
        <v>3.6172612343252004E-3</v>
      </c>
      <c r="AC1288" s="5">
        <f t="shared" si="1532"/>
        <v>2.3505238175311138E-4</v>
      </c>
      <c r="AD1288" s="5">
        <f t="shared" si="1533"/>
        <v>7.689133726834653E-2</v>
      </c>
      <c r="AE1288" s="5">
        <f t="shared" si="1534"/>
        <v>4.00176917900621E-2</v>
      </c>
      <c r="AF1288" s="5">
        <f t="shared" si="1535"/>
        <v>1.0413498536353658E-2</v>
      </c>
      <c r="AG1288" s="5">
        <f t="shared" si="1536"/>
        <v>1.8065501684527399E-3</v>
      </c>
      <c r="AH1288" s="5">
        <f t="shared" si="1537"/>
        <v>1.570627151825277E-4</v>
      </c>
      <c r="AI1288" s="5">
        <f t="shared" si="1538"/>
        <v>3.8450217444862856E-4</v>
      </c>
      <c r="AJ1288" s="5">
        <f t="shared" si="1539"/>
        <v>4.7064614279688116E-4</v>
      </c>
      <c r="AK1288" s="5">
        <f t="shared" si="1540"/>
        <v>3.8405988565556084E-4</v>
      </c>
      <c r="AL1288" s="5">
        <f t="shared" si="1541"/>
        <v>1.1979121441717979E-5</v>
      </c>
      <c r="AM1288" s="5">
        <f t="shared" si="1542"/>
        <v>3.764723708180364E-2</v>
      </c>
      <c r="AN1288" s="5">
        <f t="shared" si="1543"/>
        <v>1.9593306395871608E-2</v>
      </c>
      <c r="AO1288" s="5">
        <f t="shared" si="1544"/>
        <v>5.0986165955330606E-3</v>
      </c>
      <c r="AP1288" s="5">
        <f t="shared" si="1545"/>
        <v>8.8451605744033007E-4</v>
      </c>
      <c r="AQ1288" s="5">
        <f t="shared" si="1546"/>
        <v>1.1508543168678707E-4</v>
      </c>
      <c r="AR1288" s="5">
        <f t="shared" si="1547"/>
        <v>1.6348492694175409E-5</v>
      </c>
      <c r="AS1288" s="5">
        <f t="shared" si="1548"/>
        <v>4.0022426599226699E-5</v>
      </c>
      <c r="AT1288" s="5">
        <f t="shared" si="1549"/>
        <v>4.8989061586734879E-5</v>
      </c>
      <c r="AU1288" s="5">
        <f t="shared" si="1550"/>
        <v>3.9976389224323431E-5</v>
      </c>
      <c r="AV1288" s="5">
        <f t="shared" si="1551"/>
        <v>2.4466354993121591E-5</v>
      </c>
      <c r="AW1288" s="5">
        <f t="shared" si="1552"/>
        <v>4.2395795355732648E-7</v>
      </c>
      <c r="AX1288" s="5">
        <f t="shared" si="1553"/>
        <v>1.5360577994926157E-2</v>
      </c>
      <c r="AY1288" s="5">
        <f t="shared" si="1554"/>
        <v>7.9943319723119622E-3</v>
      </c>
      <c r="AZ1288" s="5">
        <f t="shared" si="1555"/>
        <v>2.0803039997791609E-3</v>
      </c>
      <c r="BA1288" s="5">
        <f t="shared" si="1556"/>
        <v>3.608944225722142E-4</v>
      </c>
      <c r="BB1288" s="5">
        <f t="shared" si="1557"/>
        <v>4.6956400695844806E-5</v>
      </c>
      <c r="BC1288" s="5">
        <f t="shared" si="1558"/>
        <v>4.8876423206402737E-6</v>
      </c>
      <c r="BD1288" s="5">
        <f t="shared" si="1559"/>
        <v>1.4180811629975309E-6</v>
      </c>
      <c r="BE1288" s="5">
        <f t="shared" si="1560"/>
        <v>3.471576879869495E-6</v>
      </c>
      <c r="BF1288" s="5">
        <f t="shared" si="1561"/>
        <v>4.2493498776083116E-6</v>
      </c>
      <c r="BG1288" s="5">
        <f t="shared" si="1562"/>
        <v>3.4675835616250896E-6</v>
      </c>
      <c r="BH1288" s="5">
        <f t="shared" si="1563"/>
        <v>2.1222309476467782E-6</v>
      </c>
      <c r="BI1288" s="5">
        <f t="shared" si="1564"/>
        <v>1.0390784510557536E-6</v>
      </c>
      <c r="BJ1288" s="8">
        <f t="shared" si="1565"/>
        <v>0.78621961112911276</v>
      </c>
      <c r="BK1288" s="8">
        <f t="shared" si="1566"/>
        <v>0.14888468663094687</v>
      </c>
      <c r="BL1288" s="8">
        <f t="shared" si="1567"/>
        <v>5.8887114307131665E-2</v>
      </c>
      <c r="BM1288" s="8">
        <f t="shared" si="1568"/>
        <v>0.55692604922803013</v>
      </c>
      <c r="BN1288" s="8">
        <f t="shared" si="1569"/>
        <v>0.43027859713263383</v>
      </c>
    </row>
    <row r="1289" spans="1:66" x14ac:dyDescent="0.25">
      <c r="A1289" t="s">
        <v>35</v>
      </c>
      <c r="B1289" t="s">
        <v>36</v>
      </c>
      <c r="C1289" t="s">
        <v>467</v>
      </c>
      <c r="D1289" s="7" t="s">
        <v>562</v>
      </c>
      <c r="E1289">
        <f>VLOOKUP(A1289,home!$A$2:$E$405,3,FALSE)</f>
        <v>1.5947368421052599</v>
      </c>
      <c r="F1289">
        <f>VLOOKUP(B1289,home!$B$2:$E$405,3,FALSE)</f>
        <v>0.96</v>
      </c>
      <c r="G1289">
        <f>VLOOKUP(C1289,away!$B$2:$E$405,4,FALSE)</f>
        <v>0.86</v>
      </c>
      <c r="H1289">
        <f>VLOOKUP(A1289,away!$A$2:$E$405,3,FALSE)</f>
        <v>1.21315789473684</v>
      </c>
      <c r="I1289">
        <f>VLOOKUP(C1289,away!$B$2:$E$405,3,FALSE)</f>
        <v>0.59</v>
      </c>
      <c r="J1289">
        <f>VLOOKUP(B1289,home!$B$2:$E$405,4,FALSE)</f>
        <v>0.78</v>
      </c>
      <c r="K1289" s="3">
        <f t="shared" si="1514"/>
        <v>1.3166147368421026</v>
      </c>
      <c r="L1289" s="3">
        <f t="shared" si="1515"/>
        <v>0.5582952631578938</v>
      </c>
      <c r="M1289" s="5">
        <f t="shared" si="1516"/>
        <v>0.15336876941305133</v>
      </c>
      <c r="N1289" s="5">
        <f t="shared" si="1517"/>
        <v>0.20192758198056168</v>
      </c>
      <c r="O1289" s="5">
        <f t="shared" si="1518"/>
        <v>8.5625057479661815E-2</v>
      </c>
      <c r="P1289" s="5">
        <f t="shared" si="1519"/>
        <v>0.11273521252067484</v>
      </c>
      <c r="Q1289" s="5">
        <f t="shared" si="1520"/>
        <v>0.13293041510524967</v>
      </c>
      <c r="R1289" s="5">
        <f t="shared" si="1521"/>
        <v>2.3902031999258784E-2</v>
      </c>
      <c r="S1289" s="5">
        <f t="shared" si="1522"/>
        <v>2.0716779874286776E-2</v>
      </c>
      <c r="T1289" s="5">
        <f t="shared" si="1523"/>
        <v>7.4214421082873419E-2</v>
      </c>
      <c r="U1289" s="5">
        <f t="shared" si="1524"/>
        <v>3.1469767570695618E-2</v>
      </c>
      <c r="V1289" s="5">
        <f t="shared" si="1525"/>
        <v>1.6920079410994208E-3</v>
      </c>
      <c r="W1289" s="5">
        <f t="shared" si="1526"/>
        <v>5.8339381167369912E-2</v>
      </c>
      <c r="X1289" s="5">
        <f t="shared" si="1527"/>
        <v>3.2570600161305453E-2</v>
      </c>
      <c r="Y1289" s="5">
        <f t="shared" si="1528"/>
        <v>9.0920058941332833E-3</v>
      </c>
      <c r="Z1289" s="5">
        <f t="shared" si="1529"/>
        <v>4.4481304150115267E-3</v>
      </c>
      <c r="AA1289" s="5">
        <f t="shared" si="1530"/>
        <v>5.8564740557997541E-3</v>
      </c>
      <c r="AB1289" s="5">
        <f t="shared" si="1531"/>
        <v>3.8553600238996977E-3</v>
      </c>
      <c r="AC1289" s="5">
        <f t="shared" si="1532"/>
        <v>7.7732935605353642E-5</v>
      </c>
      <c r="AD1289" s="5">
        <f t="shared" si="1533"/>
        <v>1.9202622245801975E-2</v>
      </c>
      <c r="AE1289" s="5">
        <f t="shared" si="1534"/>
        <v>1.0720733040041638E-2</v>
      </c>
      <c r="AF1289" s="5">
        <f t="shared" si="1535"/>
        <v>2.9926672369177862E-3</v>
      </c>
      <c r="AG1289" s="5">
        <f t="shared" si="1536"/>
        <v>5.5693064752634078E-4</v>
      </c>
      <c r="AH1289" s="5">
        <f t="shared" si="1537"/>
        <v>6.2084253515237286E-4</v>
      </c>
      <c r="AI1289" s="5">
        <f t="shared" si="1538"/>
        <v>8.1741043104002515E-4</v>
      </c>
      <c r="AJ1289" s="5">
        <f t="shared" si="1539"/>
        <v>5.3810730977787633E-4</v>
      </c>
      <c r="AK1289" s="5">
        <f t="shared" si="1540"/>
        <v>2.3616000468533677E-4</v>
      </c>
      <c r="AL1289" s="5">
        <f t="shared" si="1541"/>
        <v>2.2855341537557517E-6</v>
      </c>
      <c r="AM1289" s="5">
        <f t="shared" si="1542"/>
        <v>5.0564910869669751E-3</v>
      </c>
      <c r="AN1289" s="5">
        <f t="shared" si="1543"/>
        <v>2.8230150220537715E-3</v>
      </c>
      <c r="AO1289" s="5">
        <f t="shared" si="1544"/>
        <v>7.8803795731809882E-4</v>
      </c>
      <c r="AP1289" s="5">
        <f t="shared" si="1545"/>
        <v>1.46652619586439E-4</v>
      </c>
      <c r="AQ1289" s="5">
        <f t="shared" si="1546"/>
        <v>2.0468865711201362E-5</v>
      </c>
      <c r="AR1289" s="5">
        <f t="shared" si="1547"/>
        <v>6.932268930850162E-5</v>
      </c>
      <c r="AS1289" s="5">
        <f t="shared" si="1548"/>
        <v>9.1271274341099697E-5</v>
      </c>
      <c r="AT1289" s="5">
        <f t="shared" si="1549"/>
        <v>6.0084552423925177E-5</v>
      </c>
      <c r="AU1289" s="5">
        <f t="shared" si="1550"/>
        <v>2.6369402392633917E-5</v>
      </c>
      <c r="AV1289" s="5">
        <f t="shared" si="1551"/>
        <v>8.6795859479653082E-6</v>
      </c>
      <c r="AW1289" s="5">
        <f t="shared" si="1552"/>
        <v>4.6666783656475512E-8</v>
      </c>
      <c r="AX1289" s="5">
        <f t="shared" si="1553"/>
        <v>1.1095751136352416E-3</v>
      </c>
      <c r="AY1289" s="5">
        <f t="shared" si="1554"/>
        <v>6.1947053006043706E-4</v>
      </c>
      <c r="AZ1289" s="5">
        <f t="shared" si="1555"/>
        <v>1.7292373129932582E-4</v>
      </c>
      <c r="BA1289" s="5">
        <f t="shared" si="1556"/>
        <v>3.2180833357334007E-5</v>
      </c>
      <c r="BB1289" s="5">
        <f t="shared" si="1557"/>
        <v>4.4916017069682785E-6</v>
      </c>
      <c r="BC1289" s="5">
        <f t="shared" si="1558"/>
        <v>5.0152799139846027E-7</v>
      </c>
      <c r="BD1289" s="5">
        <f t="shared" si="1559"/>
        <v>6.4504215117171319E-6</v>
      </c>
      <c r="BE1289" s="5">
        <f t="shared" si="1560"/>
        <v>8.4927200211700898E-6</v>
      </c>
      <c r="BF1289" s="5">
        <f t="shared" si="1561"/>
        <v>5.5908201678732578E-6</v>
      </c>
      <c r="BG1289" s="5">
        <f t="shared" si="1562"/>
        <v>2.4536520746853228E-6</v>
      </c>
      <c r="BH1289" s="5">
        <f t="shared" si="1563"/>
        <v>8.0762862015347428E-7</v>
      </c>
      <c r="BI1289" s="5">
        <f t="shared" si="1564"/>
        <v>2.1266714863790341E-7</v>
      </c>
      <c r="BJ1289" s="8">
        <f t="shared" si="1565"/>
        <v>0.55332116745146809</v>
      </c>
      <c r="BK1289" s="8">
        <f t="shared" si="1566"/>
        <v>0.28921225874893197</v>
      </c>
      <c r="BL1289" s="8">
        <f t="shared" si="1567"/>
        <v>0.15320094682392968</v>
      </c>
      <c r="BM1289" s="8">
        <f t="shared" si="1568"/>
        <v>0.2890740110776065</v>
      </c>
      <c r="BN1289" s="8">
        <f t="shared" si="1569"/>
        <v>0.71048906849845805</v>
      </c>
    </row>
    <row r="1290" spans="1:66" x14ac:dyDescent="0.25">
      <c r="A1290" t="s">
        <v>10</v>
      </c>
      <c r="B1290" t="s">
        <v>499</v>
      </c>
      <c r="C1290" t="s">
        <v>12</v>
      </c>
      <c r="D1290" s="7" t="s">
        <v>563</v>
      </c>
      <c r="E1290">
        <f>VLOOKUP(A1290,home!$A$2:$E$405,3,FALSE)</f>
        <v>1.5653594771241801</v>
      </c>
      <c r="F1290" t="e">
        <f>VLOOKUP(B1290,home!$B$2:$E$405,3,FALSE)</f>
        <v>#N/A</v>
      </c>
      <c r="G1290">
        <f>VLOOKUP(C1290,away!$B$2:$E$405,4,FALSE)</f>
        <v>0.64</v>
      </c>
      <c r="H1290">
        <f>VLOOKUP(A1290,away!$A$2:$E$405,3,FALSE)</f>
        <v>1.3758169934640501</v>
      </c>
      <c r="I1290">
        <f>VLOOKUP(C1290,away!$B$2:$E$405,3,FALSE)</f>
        <v>1.1599999999999999</v>
      </c>
      <c r="J1290" t="e">
        <f>VLOOKUP(B1290,home!$B$2:$E$405,4,FALSE)</f>
        <v>#N/A</v>
      </c>
      <c r="K1290" s="3" t="e">
        <f t="shared" si="1514"/>
        <v>#N/A</v>
      </c>
      <c r="L1290" s="3" t="e">
        <f t="shared" si="1515"/>
        <v>#N/A</v>
      </c>
      <c r="M1290" s="5" t="e">
        <f t="shared" si="1516"/>
        <v>#N/A</v>
      </c>
      <c r="N1290" s="5" t="e">
        <f t="shared" si="1517"/>
        <v>#N/A</v>
      </c>
      <c r="O1290" s="5" t="e">
        <f t="shared" si="1518"/>
        <v>#N/A</v>
      </c>
      <c r="P1290" s="5" t="e">
        <f t="shared" si="1519"/>
        <v>#N/A</v>
      </c>
      <c r="Q1290" s="5" t="e">
        <f t="shared" si="1520"/>
        <v>#N/A</v>
      </c>
      <c r="R1290" s="5" t="e">
        <f t="shared" si="1521"/>
        <v>#N/A</v>
      </c>
      <c r="S1290" s="5" t="e">
        <f t="shared" si="1522"/>
        <v>#N/A</v>
      </c>
      <c r="T1290" s="5" t="e">
        <f t="shared" si="1523"/>
        <v>#N/A</v>
      </c>
      <c r="U1290" s="5" t="e">
        <f t="shared" si="1524"/>
        <v>#N/A</v>
      </c>
      <c r="V1290" s="5" t="e">
        <f t="shared" si="1525"/>
        <v>#N/A</v>
      </c>
      <c r="W1290" s="5" t="e">
        <f t="shared" si="1526"/>
        <v>#N/A</v>
      </c>
      <c r="X1290" s="5" t="e">
        <f t="shared" si="1527"/>
        <v>#N/A</v>
      </c>
      <c r="Y1290" s="5" t="e">
        <f t="shared" si="1528"/>
        <v>#N/A</v>
      </c>
      <c r="Z1290" s="5" t="e">
        <f t="shared" si="1529"/>
        <v>#N/A</v>
      </c>
      <c r="AA1290" s="5" t="e">
        <f t="shared" si="1530"/>
        <v>#N/A</v>
      </c>
      <c r="AB1290" s="5" t="e">
        <f t="shared" si="1531"/>
        <v>#N/A</v>
      </c>
      <c r="AC1290" s="5" t="e">
        <f t="shared" si="1532"/>
        <v>#N/A</v>
      </c>
      <c r="AD1290" s="5" t="e">
        <f t="shared" si="1533"/>
        <v>#N/A</v>
      </c>
      <c r="AE1290" s="5" t="e">
        <f t="shared" si="1534"/>
        <v>#N/A</v>
      </c>
      <c r="AF1290" s="5" t="e">
        <f t="shared" si="1535"/>
        <v>#N/A</v>
      </c>
      <c r="AG1290" s="5" t="e">
        <f t="shared" si="1536"/>
        <v>#N/A</v>
      </c>
      <c r="AH1290" s="5" t="e">
        <f t="shared" si="1537"/>
        <v>#N/A</v>
      </c>
      <c r="AI1290" s="5" t="e">
        <f t="shared" si="1538"/>
        <v>#N/A</v>
      </c>
      <c r="AJ1290" s="5" t="e">
        <f t="shared" si="1539"/>
        <v>#N/A</v>
      </c>
      <c r="AK1290" s="5" t="e">
        <f t="shared" si="1540"/>
        <v>#N/A</v>
      </c>
      <c r="AL1290" s="5" t="e">
        <f t="shared" si="1541"/>
        <v>#N/A</v>
      </c>
      <c r="AM1290" s="5" t="e">
        <f t="shared" si="1542"/>
        <v>#N/A</v>
      </c>
      <c r="AN1290" s="5" t="e">
        <f t="shared" si="1543"/>
        <v>#N/A</v>
      </c>
      <c r="AO1290" s="5" t="e">
        <f t="shared" si="1544"/>
        <v>#N/A</v>
      </c>
      <c r="AP1290" s="5" t="e">
        <f t="shared" si="1545"/>
        <v>#N/A</v>
      </c>
      <c r="AQ1290" s="5" t="e">
        <f t="shared" si="1546"/>
        <v>#N/A</v>
      </c>
      <c r="AR1290" s="5" t="e">
        <f t="shared" si="1547"/>
        <v>#N/A</v>
      </c>
      <c r="AS1290" s="5" t="e">
        <f t="shared" si="1548"/>
        <v>#N/A</v>
      </c>
      <c r="AT1290" s="5" t="e">
        <f t="shared" si="1549"/>
        <v>#N/A</v>
      </c>
      <c r="AU1290" s="5" t="e">
        <f t="shared" si="1550"/>
        <v>#N/A</v>
      </c>
      <c r="AV1290" s="5" t="e">
        <f t="shared" si="1551"/>
        <v>#N/A</v>
      </c>
      <c r="AW1290" s="5" t="e">
        <f t="shared" si="1552"/>
        <v>#N/A</v>
      </c>
      <c r="AX1290" s="5" t="e">
        <f t="shared" si="1553"/>
        <v>#N/A</v>
      </c>
      <c r="AY1290" s="5" t="e">
        <f t="shared" si="1554"/>
        <v>#N/A</v>
      </c>
      <c r="AZ1290" s="5" t="e">
        <f t="shared" si="1555"/>
        <v>#N/A</v>
      </c>
      <c r="BA1290" s="5" t="e">
        <f t="shared" si="1556"/>
        <v>#N/A</v>
      </c>
      <c r="BB1290" s="5" t="e">
        <f t="shared" si="1557"/>
        <v>#N/A</v>
      </c>
      <c r="BC1290" s="5" t="e">
        <f t="shared" si="1558"/>
        <v>#N/A</v>
      </c>
      <c r="BD1290" s="5" t="e">
        <f t="shared" si="1559"/>
        <v>#N/A</v>
      </c>
      <c r="BE1290" s="5" t="e">
        <f t="shared" si="1560"/>
        <v>#N/A</v>
      </c>
      <c r="BF1290" s="5" t="e">
        <f t="shared" si="1561"/>
        <v>#N/A</v>
      </c>
      <c r="BG1290" s="5" t="e">
        <f t="shared" si="1562"/>
        <v>#N/A</v>
      </c>
      <c r="BH1290" s="5" t="e">
        <f t="shared" si="1563"/>
        <v>#N/A</v>
      </c>
      <c r="BI1290" s="5" t="e">
        <f t="shared" si="1564"/>
        <v>#N/A</v>
      </c>
      <c r="BJ1290" s="8" t="e">
        <f t="shared" si="1565"/>
        <v>#N/A</v>
      </c>
      <c r="BK1290" s="8" t="e">
        <f t="shared" si="1566"/>
        <v>#N/A</v>
      </c>
      <c r="BL1290" s="8" t="e">
        <f t="shared" si="1567"/>
        <v>#N/A</v>
      </c>
      <c r="BM1290" s="8" t="e">
        <f t="shared" si="1568"/>
        <v>#N/A</v>
      </c>
      <c r="BN1290" s="8" t="e">
        <f t="shared" si="1569"/>
        <v>#N/A</v>
      </c>
    </row>
    <row r="1291" spans="1:66" x14ac:dyDescent="0.25">
      <c r="A1291" t="s">
        <v>10</v>
      </c>
      <c r="B1291" t="s">
        <v>221</v>
      </c>
      <c r="C1291" t="s">
        <v>220</v>
      </c>
      <c r="D1291" s="7" t="s">
        <v>563</v>
      </c>
      <c r="E1291">
        <f>VLOOKUP(A1291,home!$A$2:$E$405,3,FALSE)</f>
        <v>1.5653594771241801</v>
      </c>
      <c r="F1291">
        <f>VLOOKUP(B1291,home!$B$2:$E$405,3,FALSE)</f>
        <v>0.86</v>
      </c>
      <c r="G1291">
        <f>VLOOKUP(C1291,away!$B$2:$E$405,4,FALSE)</f>
        <v>0.71</v>
      </c>
      <c r="H1291">
        <f>VLOOKUP(A1291,away!$A$2:$E$405,3,FALSE)</f>
        <v>1.3758169934640501</v>
      </c>
      <c r="I1291">
        <f>VLOOKUP(C1291,away!$B$2:$E$405,3,FALSE)</f>
        <v>0.94</v>
      </c>
      <c r="J1291">
        <f>VLOOKUP(B1291,home!$B$2:$E$405,4,FALSE)</f>
        <v>0.86</v>
      </c>
      <c r="K1291" s="3">
        <f t="shared" si="1514"/>
        <v>0.95580849673202428</v>
      </c>
      <c r="L1291" s="3">
        <f t="shared" si="1515"/>
        <v>1.1122104575163381</v>
      </c>
      <c r="M1291" s="5">
        <f t="shared" si="1516"/>
        <v>0.1264360092861101</v>
      </c>
      <c r="N1291" s="5">
        <f t="shared" si="1517"/>
        <v>0.12084861196855312</v>
      </c>
      <c r="O1291" s="5">
        <f t="shared" si="1518"/>
        <v>0.14062345173464447</v>
      </c>
      <c r="P1291" s="5">
        <f t="shared" si="1519"/>
        <v>0.13440909000775889</v>
      </c>
      <c r="Q1291" s="5">
        <f t="shared" si="1520"/>
        <v>5.7754065068907241E-2</v>
      </c>
      <c r="R1291" s="5">
        <f t="shared" si="1521"/>
        <v>7.8201436795657817E-2</v>
      </c>
      <c r="S1291" s="5">
        <f t="shared" si="1522"/>
        <v>3.572123870944275E-2</v>
      </c>
      <c r="T1291" s="5">
        <f t="shared" si="1523"/>
        <v>6.4234675133717681E-2</v>
      </c>
      <c r="U1291" s="5">
        <f t="shared" si="1524"/>
        <v>7.4745597745942097E-2</v>
      </c>
      <c r="V1291" s="5">
        <f t="shared" si="1525"/>
        <v>4.2193141512587773E-3</v>
      </c>
      <c r="W1291" s="5">
        <f t="shared" si="1526"/>
        <v>1.8400608704558584E-2</v>
      </c>
      <c r="X1291" s="5">
        <f t="shared" si="1527"/>
        <v>2.0465349425876217E-2</v>
      </c>
      <c r="Y1291" s="5">
        <f t="shared" si="1528"/>
        <v>1.138088782409276E-2</v>
      </c>
      <c r="Z1291" s="5">
        <f t="shared" si="1529"/>
        <v>2.8992151932311198E-2</v>
      </c>
      <c r="AA1291" s="5">
        <f t="shared" si="1530"/>
        <v>2.7710945155448814E-2</v>
      </c>
      <c r="AB1291" s="5">
        <f t="shared" si="1531"/>
        <v>1.3243178416026551E-2</v>
      </c>
      <c r="AC1291" s="5">
        <f t="shared" si="1532"/>
        <v>2.803365605305121E-4</v>
      </c>
      <c r="AD1291" s="5">
        <f t="shared" si="1533"/>
        <v>4.3968645362145835E-3</v>
      </c>
      <c r="AE1291" s="5">
        <f t="shared" si="1534"/>
        <v>4.8902387174605839E-3</v>
      </c>
      <c r="AF1291" s="5">
        <f t="shared" si="1535"/>
        <v>2.7194873206554736E-3</v>
      </c>
      <c r="AG1291" s="5">
        <f t="shared" si="1536"/>
        <v>1.0082140790387017E-3</v>
      </c>
      <c r="AH1291" s="5">
        <f t="shared" si="1537"/>
        <v>8.0613436412547597E-3</v>
      </c>
      <c r="AI1291" s="5">
        <f t="shared" si="1538"/>
        <v>7.7051007473879739E-3</v>
      </c>
      <c r="AJ1291" s="5">
        <f t="shared" si="1539"/>
        <v>3.6823003812648481E-3</v>
      </c>
      <c r="AK1291" s="5">
        <f t="shared" si="1540"/>
        <v>1.1731913306441716E-3</v>
      </c>
      <c r="AL1291" s="5">
        <f t="shared" si="1541"/>
        <v>1.1920585665289748E-5</v>
      </c>
      <c r="AM1291" s="5">
        <f t="shared" si="1542"/>
        <v>8.405120965387224E-4</v>
      </c>
      <c r="AN1291" s="5">
        <f t="shared" si="1543"/>
        <v>9.3482634343934905E-4</v>
      </c>
      <c r="AO1291" s="5">
        <f t="shared" si="1544"/>
        <v>5.1986181756750202E-4</v>
      </c>
      <c r="AP1291" s="5">
        <f t="shared" si="1545"/>
        <v>1.9273191665400885E-4</v>
      </c>
      <c r="AQ1291" s="5">
        <f t="shared" si="1546"/>
        <v>5.358961329993901E-5</v>
      </c>
      <c r="AR1291" s="5">
        <f t="shared" si="1547"/>
        <v>1.793182139887274E-3</v>
      </c>
      <c r="AS1291" s="5">
        <f t="shared" si="1548"/>
        <v>1.7139387254923697E-3</v>
      </c>
      <c r="AT1291" s="5">
        <f t="shared" si="1549"/>
        <v>8.1909859835183172E-4</v>
      </c>
      <c r="AU1291" s="5">
        <f t="shared" si="1550"/>
        <v>2.6096713332199084E-4</v>
      </c>
      <c r="AV1291" s="5">
        <f t="shared" si="1551"/>
        <v>6.2358650849239427E-5</v>
      </c>
      <c r="AW1291" s="5">
        <f t="shared" si="1552"/>
        <v>3.5200834017798142E-7</v>
      </c>
      <c r="AX1291" s="5">
        <f t="shared" si="1553"/>
        <v>1.3389476724629302E-4</v>
      </c>
      <c r="AY1291" s="5">
        <f t="shared" si="1554"/>
        <v>1.4891916033804315E-4</v>
      </c>
      <c r="AZ1291" s="5">
        <f t="shared" si="1555"/>
        <v>8.2814723726261954E-5</v>
      </c>
      <c r="BA1291" s="5">
        <f t="shared" si="1556"/>
        <v>3.0702467254891651E-5</v>
      </c>
      <c r="BB1291" s="5">
        <f t="shared" si="1557"/>
        <v>8.536901288110863E-6</v>
      </c>
      <c r="BC1291" s="5">
        <f t="shared" si="1558"/>
        <v>1.8989661774843177E-6</v>
      </c>
      <c r="BD1291" s="5">
        <f t="shared" si="1559"/>
        <v>3.3239932136902578E-4</v>
      </c>
      <c r="BE1291" s="5">
        <f t="shared" si="1560"/>
        <v>3.1771009567247349E-4</v>
      </c>
      <c r="BF1291" s="5">
        <f t="shared" si="1561"/>
        <v>1.5183500447064725E-4</v>
      </c>
      <c r="BG1291" s="5">
        <f t="shared" si="1562"/>
        <v>4.8375062458129858E-5</v>
      </c>
      <c r="BH1291" s="5">
        <f t="shared" si="1563"/>
        <v>1.1559323931855715E-5</v>
      </c>
      <c r="BI1291" s="5">
        <f t="shared" si="1564"/>
        <v>2.2097000061091059E-6</v>
      </c>
      <c r="BJ1291" s="8">
        <f t="shared" si="1565"/>
        <v>0.30904729155260552</v>
      </c>
      <c r="BK1291" s="8">
        <f t="shared" si="1566"/>
        <v>0.30122682846110438</v>
      </c>
      <c r="BL1291" s="8">
        <f t="shared" si="1567"/>
        <v>0.36066017970408243</v>
      </c>
      <c r="BM1291" s="8">
        <f t="shared" si="1568"/>
        <v>0.34150521963647412</v>
      </c>
      <c r="BN1291" s="8">
        <f t="shared" si="1569"/>
        <v>0.65827266486163161</v>
      </c>
    </row>
    <row r="1292" spans="1:66" x14ac:dyDescent="0.25">
      <c r="A1292" t="s">
        <v>10</v>
      </c>
      <c r="B1292" t="s">
        <v>453</v>
      </c>
      <c r="C1292" t="s">
        <v>39</v>
      </c>
      <c r="D1292" s="7" t="s">
        <v>563</v>
      </c>
      <c r="E1292">
        <f>VLOOKUP(A1292,home!$A$2:$E$405,3,FALSE)</f>
        <v>1.5653594771241801</v>
      </c>
      <c r="F1292">
        <f>VLOOKUP(B1292,home!$B$2:$E$405,3,FALSE)</f>
        <v>1.2</v>
      </c>
      <c r="G1292">
        <f>VLOOKUP(C1292,away!$B$2:$E$405,4,FALSE)</f>
        <v>1.0900000000000001</v>
      </c>
      <c r="H1292">
        <f>VLOOKUP(A1292,away!$A$2:$E$405,3,FALSE)</f>
        <v>1.3758169934640501</v>
      </c>
      <c r="I1292">
        <f>VLOOKUP(C1292,away!$B$2:$E$405,3,FALSE)</f>
        <v>1.01</v>
      </c>
      <c r="J1292">
        <f>VLOOKUP(B1292,home!$B$2:$E$405,4,FALSE)</f>
        <v>0.6</v>
      </c>
      <c r="K1292" s="3">
        <f t="shared" si="1514"/>
        <v>2.0474901960784275</v>
      </c>
      <c r="L1292" s="3">
        <f t="shared" si="1515"/>
        <v>0.83374509803921437</v>
      </c>
      <c r="M1292" s="5">
        <f t="shared" si="1516"/>
        <v>5.6065462703643654E-2</v>
      </c>
      <c r="N1292" s="5">
        <f t="shared" si="1517"/>
        <v>0.11479348522431108</v>
      </c>
      <c r="O1292" s="5">
        <f t="shared" si="1518"/>
        <v>4.6744304698463295E-2</v>
      </c>
      <c r="P1292" s="5">
        <f t="shared" si="1519"/>
        <v>9.5708505592606366E-2</v>
      </c>
      <c r="Q1292" s="5">
        <f t="shared" si="1520"/>
        <v>0.11751926778522542</v>
      </c>
      <c r="R1292" s="5">
        <f t="shared" si="1521"/>
        <v>1.9486417451797591E-2</v>
      </c>
      <c r="S1292" s="5">
        <f t="shared" si="1522"/>
        <v>4.0845636515966253E-2</v>
      </c>
      <c r="T1292" s="5">
        <f t="shared" si="1523"/>
        <v>9.7981113441089465E-2</v>
      </c>
      <c r="U1292" s="5">
        <f t="shared" si="1524"/>
        <v>3.9898248689247136E-2</v>
      </c>
      <c r="V1292" s="5">
        <f t="shared" si="1525"/>
        <v>7.7474411011006781E-3</v>
      </c>
      <c r="W1292" s="5">
        <f t="shared" si="1526"/>
        <v>8.0206516213521484E-2</v>
      </c>
      <c r="X1292" s="5">
        <f t="shared" si="1527"/>
        <v>6.6871789723826305E-2</v>
      </c>
      <c r="Y1292" s="5">
        <f t="shared" si="1528"/>
        <v>2.7877013439674643E-2</v>
      </c>
      <c r="Z1292" s="5">
        <f t="shared" si="1529"/>
        <v>5.4155683429273479E-3</v>
      </c>
      <c r="AA1292" s="5">
        <f t="shared" si="1530"/>
        <v>1.1088323088336438E-2</v>
      </c>
      <c r="AB1292" s="5">
        <f t="shared" si="1531"/>
        <v>1.1351616407159468E-2</v>
      </c>
      <c r="AC1292" s="5">
        <f t="shared" si="1532"/>
        <v>8.2659623923973834E-4</v>
      </c>
      <c r="AD1292" s="5">
        <f t="shared" si="1533"/>
        <v>4.1055513902197659E-2</v>
      </c>
      <c r="AE1292" s="5">
        <f t="shared" si="1534"/>
        <v>3.4229833463438115E-2</v>
      </c>
      <c r="AF1292" s="5">
        <f t="shared" si="1535"/>
        <v>1.4269477928420095E-2</v>
      </c>
      <c r="AG1292" s="5">
        <f t="shared" si="1536"/>
        <v>3.9657024247996735E-3</v>
      </c>
      <c r="AH1292" s="5">
        <f t="shared" si="1537"/>
        <v>1.1288008897530068E-3</v>
      </c>
      <c r="AI1292" s="5">
        <f t="shared" si="1538"/>
        <v>2.3112087550938866E-3</v>
      </c>
      <c r="AJ1292" s="5">
        <f t="shared" si="1539"/>
        <v>2.366088633572681E-3</v>
      </c>
      <c r="AK1292" s="5">
        <f t="shared" si="1540"/>
        <v>1.6148477600975558E-3</v>
      </c>
      <c r="AL1292" s="5">
        <f t="shared" si="1541"/>
        <v>5.6442798807731942E-5</v>
      </c>
      <c r="AM1292" s="5">
        <f t="shared" si="1542"/>
        <v>1.6812152441942264E-2</v>
      </c>
      <c r="AN1292" s="5">
        <f t="shared" si="1543"/>
        <v>1.4017049685957371E-2</v>
      </c>
      <c r="AO1292" s="5">
        <f t="shared" si="1544"/>
        <v>5.8433232323195326E-3</v>
      </c>
      <c r="AP1292" s="5">
        <f t="shared" si="1545"/>
        <v>1.6239473670683561E-3</v>
      </c>
      <c r="AQ1292" s="5">
        <f t="shared" si="1546"/>
        <v>3.3848953919173264E-4</v>
      </c>
      <c r="AR1292" s="5">
        <f t="shared" si="1547"/>
        <v>1.8822644169877467E-4</v>
      </c>
      <c r="AS1292" s="5">
        <f t="shared" si="1548"/>
        <v>3.8539179402096878E-4</v>
      </c>
      <c r="AT1292" s="5">
        <f t="shared" si="1549"/>
        <v>3.9454295995350525E-4</v>
      </c>
      <c r="AU1292" s="5">
        <f t="shared" si="1550"/>
        <v>2.6927428081218856E-4</v>
      </c>
      <c r="AV1292" s="5">
        <f t="shared" si="1551"/>
        <v>1.3783411250475636E-4</v>
      </c>
      <c r="AW1292" s="5">
        <f t="shared" si="1552"/>
        <v>2.6764625100972905E-6</v>
      </c>
      <c r="AX1292" s="5">
        <f t="shared" si="1553"/>
        <v>5.7371195499754607E-3</v>
      </c>
      <c r="AY1292" s="5">
        <f t="shared" si="1554"/>
        <v>4.783295301656984E-3</v>
      </c>
      <c r="AZ1292" s="5">
        <f t="shared" si="1555"/>
        <v>1.9940245051152574E-3</v>
      </c>
      <c r="BA1292" s="5">
        <f t="shared" si="1556"/>
        <v>5.5416938550330557E-4</v>
      </c>
      <c r="BB1292" s="5">
        <f t="shared" si="1557"/>
        <v>1.1550900216169615E-4</v>
      </c>
      <c r="BC1292" s="5">
        <f t="shared" si="1558"/>
        <v>1.9261012866343042E-5</v>
      </c>
      <c r="BD1292" s="5">
        <f t="shared" si="1559"/>
        <v>2.615547884795288E-5</v>
      </c>
      <c r="BE1292" s="5">
        <f t="shared" si="1560"/>
        <v>5.3553086514920194E-5</v>
      </c>
      <c r="BF1292" s="5">
        <f t="shared" si="1561"/>
        <v>5.4824709804519484E-5</v>
      </c>
      <c r="BG1292" s="5">
        <f t="shared" si="1562"/>
        <v>3.7417685275866168E-5</v>
      </c>
      <c r="BH1292" s="5">
        <f t="shared" si="1563"/>
        <v>1.9153085940571023E-5</v>
      </c>
      <c r="BI1292" s="5">
        <f t="shared" si="1564"/>
        <v>7.8431511375933506E-6</v>
      </c>
      <c r="BJ1292" s="8">
        <f t="shared" si="1565"/>
        <v>0.65060805457026227</v>
      </c>
      <c r="BK1292" s="8">
        <f t="shared" si="1566"/>
        <v>0.20603338025302143</v>
      </c>
      <c r="BL1292" s="8">
        <f t="shared" si="1567"/>
        <v>0.13756407316003266</v>
      </c>
      <c r="BM1292" s="8">
        <f t="shared" si="1568"/>
        <v>0.54452301403104941</v>
      </c>
      <c r="BN1292" s="8">
        <f t="shared" si="1569"/>
        <v>0.45031744345604741</v>
      </c>
    </row>
    <row r="1293" spans="1:66" x14ac:dyDescent="0.25">
      <c r="A1293" t="s">
        <v>10</v>
      </c>
      <c r="B1293" t="s">
        <v>219</v>
      </c>
      <c r="C1293" t="s">
        <v>40</v>
      </c>
      <c r="D1293" s="7" t="s">
        <v>563</v>
      </c>
      <c r="E1293">
        <f>VLOOKUP(A1293,home!$A$2:$E$405,3,FALSE)</f>
        <v>1.5653594771241801</v>
      </c>
      <c r="F1293">
        <f>VLOOKUP(B1293,home!$B$2:$E$405,3,FALSE)</f>
        <v>1.39</v>
      </c>
      <c r="G1293">
        <f>VLOOKUP(C1293,away!$B$2:$E$405,4,FALSE)</f>
        <v>1.39</v>
      </c>
      <c r="H1293">
        <f>VLOOKUP(A1293,away!$A$2:$E$405,3,FALSE)</f>
        <v>1.3758169934640501</v>
      </c>
      <c r="I1293">
        <f>VLOOKUP(C1293,away!$B$2:$E$405,3,FALSE)</f>
        <v>0.71</v>
      </c>
      <c r="J1293">
        <f>VLOOKUP(B1293,home!$B$2:$E$405,4,FALSE)</f>
        <v>0.68</v>
      </c>
      <c r="K1293" s="3">
        <f t="shared" si="1514"/>
        <v>3.0244310457516277</v>
      </c>
      <c r="L1293" s="3">
        <f t="shared" si="1515"/>
        <v>0.66424444444444342</v>
      </c>
      <c r="M1293" s="5">
        <f t="shared" si="1516"/>
        <v>2.5005099617997986E-2</v>
      </c>
      <c r="N1293" s="5">
        <f t="shared" si="1517"/>
        <v>7.5626199586785278E-2</v>
      </c>
      <c r="O1293" s="5">
        <f t="shared" si="1518"/>
        <v>1.6609498504035036E-2</v>
      </c>
      <c r="P1293" s="5">
        <f t="shared" si="1519"/>
        <v>5.0234282929968781E-2</v>
      </c>
      <c r="Q1293" s="5">
        <f t="shared" si="1520"/>
        <v>0.11436311295124117</v>
      </c>
      <c r="R1293" s="5">
        <f t="shared" si="1521"/>
        <v>5.5163835531567822E-3</v>
      </c>
      <c r="S1293" s="5">
        <f t="shared" si="1522"/>
        <v>2.522968534458286E-2</v>
      </c>
      <c r="T1293" s="5">
        <f t="shared" si="1523"/>
        <v>7.5965062427234331E-2</v>
      </c>
      <c r="U1293" s="5">
        <f t="shared" si="1524"/>
        <v>1.6683921678441047E-2</v>
      </c>
      <c r="V1293" s="5">
        <f t="shared" si="1525"/>
        <v>5.631718556951327E-3</v>
      </c>
      <c r="W1293" s="5">
        <f t="shared" si="1526"/>
        <v>0.11529444976617793</v>
      </c>
      <c r="X1293" s="5">
        <f t="shared" si="1527"/>
        <v>7.6583697732462652E-2</v>
      </c>
      <c r="Y1293" s="5">
        <f t="shared" si="1528"/>
        <v>2.5435147876900412E-2</v>
      </c>
      <c r="Z1293" s="5">
        <f t="shared" si="1529"/>
        <v>1.2214090428696975E-3</v>
      </c>
      <c r="AA1293" s="5">
        <f t="shared" si="1530"/>
        <v>3.694067428816894E-3</v>
      </c>
      <c r="AB1293" s="5">
        <f t="shared" si="1531"/>
        <v>5.5862261084068535E-3</v>
      </c>
      <c r="AC1293" s="5">
        <f t="shared" si="1532"/>
        <v>7.0711911693460347E-4</v>
      </c>
      <c r="AD1293" s="5">
        <f t="shared" si="1533"/>
        <v>8.7175028318920003E-2</v>
      </c>
      <c r="AE1293" s="5">
        <f t="shared" si="1534"/>
        <v>5.7905528255129644E-2</v>
      </c>
      <c r="AF1293" s="5">
        <f t="shared" si="1535"/>
        <v>1.9231712723045302E-2</v>
      </c>
      <c r="AG1293" s="5">
        <f t="shared" si="1536"/>
        <v>4.2581861111447876E-3</v>
      </c>
      <c r="AH1293" s="5">
        <f t="shared" si="1537"/>
        <v>2.0282854278010036E-4</v>
      </c>
      <c r="AI1293" s="5">
        <f t="shared" si="1538"/>
        <v>6.1344094174869762E-4</v>
      </c>
      <c r="AJ1293" s="5">
        <f t="shared" si="1539"/>
        <v>9.2765491447993869E-4</v>
      </c>
      <c r="AK1293" s="5">
        <f t="shared" si="1540"/>
        <v>9.3520944103239907E-4</v>
      </c>
      <c r="AL1293" s="5">
        <f t="shared" si="1541"/>
        <v>5.6823003831930441E-5</v>
      </c>
      <c r="AM1293" s="5">
        <f t="shared" si="1542"/>
        <v>5.2730972412403793E-2</v>
      </c>
      <c r="AN1293" s="5">
        <f t="shared" si="1543"/>
        <v>3.502625547509243E-2</v>
      </c>
      <c r="AO1293" s="5">
        <f t="shared" si="1544"/>
        <v>1.1632997804510955E-2</v>
      </c>
      <c r="AP1293" s="5">
        <f t="shared" si="1545"/>
        <v>2.5757180546269369E-3</v>
      </c>
      <c r="AQ1293" s="5">
        <f t="shared" si="1546"/>
        <v>4.2772660206029801E-4</v>
      </c>
      <c r="AR1293" s="5">
        <f t="shared" si="1547"/>
        <v>2.6945546543288759E-5</v>
      </c>
      <c r="AS1293" s="5">
        <f t="shared" si="1548"/>
        <v>8.1494947510267975E-5</v>
      </c>
      <c r="AT1293" s="5">
        <f t="shared" si="1549"/>
        <v>1.2323792466097691E-4</v>
      </c>
      <c r="AU1293" s="5">
        <f t="shared" si="1550"/>
        <v>1.242415351195529E-4</v>
      </c>
      <c r="AV1293" s="5">
        <f t="shared" si="1551"/>
        <v>9.393998899685423E-5</v>
      </c>
      <c r="AW1293" s="5">
        <f t="shared" si="1552"/>
        <v>3.1709785592977029E-6</v>
      </c>
      <c r="AX1293" s="5">
        <f t="shared" si="1553"/>
        <v>2.6580198339457763E-2</v>
      </c>
      <c r="AY1293" s="5">
        <f t="shared" si="1554"/>
        <v>1.765574907921624E-2</v>
      </c>
      <c r="AZ1293" s="5">
        <f t="shared" si="1555"/>
        <v>5.8638666191872411E-3</v>
      </c>
      <c r="BA1293" s="5">
        <f t="shared" si="1556"/>
        <v>1.2983469415861154E-3</v>
      </c>
      <c r="BB1293" s="5">
        <f t="shared" si="1557"/>
        <v>2.1560493572750282E-4</v>
      </c>
      <c r="BC1293" s="5">
        <f t="shared" si="1558"/>
        <v>2.8642876150359011E-5</v>
      </c>
      <c r="BD1293" s="5">
        <f t="shared" si="1559"/>
        <v>2.9830715989831223E-6</v>
      </c>
      <c r="BE1293" s="5">
        <f t="shared" si="1560"/>
        <v>9.0220943556645045E-6</v>
      </c>
      <c r="BF1293" s="5">
        <f t="shared" si="1561"/>
        <v>1.3643351133486129E-5</v>
      </c>
      <c r="BG1293" s="5">
        <f t="shared" si="1562"/>
        <v>1.3754458245402035E-5</v>
      </c>
      <c r="BH1293" s="5">
        <f t="shared" si="1563"/>
        <v>1.0399852633722094E-5</v>
      </c>
      <c r="BI1293" s="5">
        <f t="shared" si="1564"/>
        <v>6.2907274353341853E-6</v>
      </c>
      <c r="BJ1293" s="8">
        <f t="shared" si="1565"/>
        <v>0.80587420488906114</v>
      </c>
      <c r="BK1293" s="8">
        <f t="shared" si="1566"/>
        <v>0.12452047764948374</v>
      </c>
      <c r="BL1293" s="8">
        <f t="shared" si="1567"/>
        <v>5.1275184611131272E-2</v>
      </c>
      <c r="BM1293" s="8">
        <f t="shared" si="1568"/>
        <v>0.67788412094870398</v>
      </c>
      <c r="BN1293" s="8">
        <f t="shared" si="1569"/>
        <v>0.28735457714318502</v>
      </c>
    </row>
    <row r="1294" spans="1:66" x14ac:dyDescent="0.25">
      <c r="A1294" t="s">
        <v>13</v>
      </c>
      <c r="B1294" t="s">
        <v>45</v>
      </c>
      <c r="C1294" t="s">
        <v>14</v>
      </c>
      <c r="D1294" s="7" t="s">
        <v>563</v>
      </c>
      <c r="E1294">
        <f>VLOOKUP(A1294,home!$A$2:$E$405,3,FALSE)</f>
        <v>1.76143790849673</v>
      </c>
      <c r="F1294">
        <f>VLOOKUP(B1294,home!$B$2:$E$405,3,FALSE)</f>
        <v>0.9</v>
      </c>
      <c r="G1294">
        <f>VLOOKUP(C1294,away!$B$2:$E$405,4,FALSE)</f>
        <v>0.9</v>
      </c>
      <c r="H1294">
        <f>VLOOKUP(A1294,away!$A$2:$E$405,3,FALSE)</f>
        <v>1.3562091503267999</v>
      </c>
      <c r="I1294">
        <f>VLOOKUP(C1294,away!$B$2:$E$405,3,FALSE)</f>
        <v>0.83</v>
      </c>
      <c r="J1294">
        <f>VLOOKUP(B1294,home!$B$2:$E$405,4,FALSE)</f>
        <v>0.91</v>
      </c>
      <c r="K1294" s="3">
        <f t="shared" si="1514"/>
        <v>1.4267647058823514</v>
      </c>
      <c r="L1294" s="3">
        <f t="shared" si="1515"/>
        <v>1.0243447712418319</v>
      </c>
      <c r="M1294" s="5">
        <f t="shared" si="1516"/>
        <v>8.6197898830640968E-2</v>
      </c>
      <c r="N1294" s="5">
        <f t="shared" si="1517"/>
        <v>0.12298411977277612</v>
      </c>
      <c r="O1294" s="5">
        <f t="shared" si="1518"/>
        <v>8.8296366959199499E-2</v>
      </c>
      <c r="P1294" s="5">
        <f t="shared" si="1519"/>
        <v>0.12597814003502242</v>
      </c>
      <c r="Q1294" s="5">
        <f t="shared" si="1520"/>
        <v>8.7734700737902432E-2</v>
      </c>
      <c r="R1294" s="5">
        <f t="shared" si="1521"/>
        <v>4.5222960907153019E-2</v>
      </c>
      <c r="S1294" s="5">
        <f t="shared" si="1522"/>
        <v>4.602923035822945E-2</v>
      </c>
      <c r="T1294" s="5">
        <f t="shared" si="1523"/>
        <v>8.9870581957337242E-2</v>
      </c>
      <c r="U1294" s="5">
        <f t="shared" si="1524"/>
        <v>6.452252451782324E-2</v>
      </c>
      <c r="V1294" s="5">
        <f t="shared" si="1525"/>
        <v>7.4746302873814167E-3</v>
      </c>
      <c r="W1294" s="5">
        <f t="shared" si="1526"/>
        <v>4.1725591497996477E-2</v>
      </c>
      <c r="X1294" s="5">
        <f t="shared" si="1527"/>
        <v>4.2741391477945326E-2</v>
      </c>
      <c r="Y1294" s="5">
        <f t="shared" si="1528"/>
        <v>2.1890960438016742E-2</v>
      </c>
      <c r="Z1294" s="5">
        <f t="shared" si="1529"/>
        <v>1.5441301181771987E-2</v>
      </c>
      <c r="AA1294" s="5">
        <f t="shared" si="1530"/>
        <v>2.2031103539051713E-2</v>
      </c>
      <c r="AB1294" s="5">
        <f t="shared" si="1531"/>
        <v>1.5716600480579379E-2</v>
      </c>
      <c r="AC1294" s="5">
        <f t="shared" si="1532"/>
        <v>6.8276027738786791E-4</v>
      </c>
      <c r="AD1294" s="5">
        <f t="shared" si="1533"/>
        <v>1.4883150320351535E-2</v>
      </c>
      <c r="AE1294" s="5">
        <f t="shared" si="1534"/>
        <v>1.5245477210258289E-2</v>
      </c>
      <c r="AF1294" s="5">
        <f t="shared" si="1535"/>
        <v>7.8083124327072932E-3</v>
      </c>
      <c r="AG1294" s="5">
        <f t="shared" si="1536"/>
        <v>2.6661346708887678E-3</v>
      </c>
      <c r="AH1294" s="5">
        <f t="shared" si="1537"/>
        <v>3.9543040316796134E-3</v>
      </c>
      <c r="AI1294" s="5">
        <f t="shared" si="1538"/>
        <v>5.6418614287287597E-3</v>
      </c>
      <c r="AJ1294" s="5">
        <f t="shared" si="1539"/>
        <v>4.0248043809945865E-3</v>
      </c>
      <c r="AK1294" s="5">
        <f t="shared" si="1540"/>
        <v>1.9141496129612462E-3</v>
      </c>
      <c r="AL1294" s="5">
        <f t="shared" si="1541"/>
        <v>3.9914137584311671E-5</v>
      </c>
      <c r="AM1294" s="5">
        <f t="shared" si="1542"/>
        <v>4.2469507178838333E-3</v>
      </c>
      <c r="AN1294" s="5">
        <f t="shared" si="1543"/>
        <v>4.3503417615860492E-3</v>
      </c>
      <c r="AO1294" s="5">
        <f t="shared" si="1544"/>
        <v>2.2281249182978242E-3</v>
      </c>
      <c r="AP1294" s="5">
        <f t="shared" si="1545"/>
        <v>7.6078936991067013E-4</v>
      </c>
      <c r="AQ1294" s="5">
        <f t="shared" si="1546"/>
        <v>1.9482765327109069E-4</v>
      </c>
      <c r="AR1294" s="5">
        <f t="shared" si="1547"/>
        <v>8.1011413175030166E-4</v>
      </c>
      <c r="AS1294" s="5">
        <f t="shared" si="1548"/>
        <v>1.1558422509178555E-3</v>
      </c>
      <c r="AT1294" s="5">
        <f t="shared" si="1549"/>
        <v>8.2455746458860474E-4</v>
      </c>
      <c r="AU1294" s="5">
        <f t="shared" si="1550"/>
        <v>3.9214982948228587E-4</v>
      </c>
      <c r="AV1294" s="5">
        <f t="shared" si="1551"/>
        <v>1.3987638403077708E-4</v>
      </c>
      <c r="AW1294" s="5">
        <f t="shared" si="1552"/>
        <v>1.6204019671874914E-6</v>
      </c>
      <c r="AX1294" s="5">
        <f t="shared" si="1553"/>
        <v>1.0098998986497274E-3</v>
      </c>
      <c r="AY1294" s="5">
        <f t="shared" si="1554"/>
        <v>1.0344856806595042E-3</v>
      </c>
      <c r="AZ1294" s="5">
        <f t="shared" si="1555"/>
        <v>5.2983499895405519E-4</v>
      </c>
      <c r="BA1294" s="5">
        <f t="shared" si="1556"/>
        <v>1.8091123693316931E-4</v>
      </c>
      <c r="BB1294" s="5">
        <f t="shared" si="1557"/>
        <v>4.632886990284604E-5</v>
      </c>
      <c r="BC1294" s="5">
        <f t="shared" si="1558"/>
        <v>9.4913471285046867E-6</v>
      </c>
      <c r="BD1294" s="5">
        <f t="shared" si="1559"/>
        <v>1.383060291612563E-4</v>
      </c>
      <c r="BE1294" s="5">
        <f t="shared" si="1560"/>
        <v>1.9733016101801574E-4</v>
      </c>
      <c r="BF1294" s="5">
        <f t="shared" si="1561"/>
        <v>1.4077185457329316E-4</v>
      </c>
      <c r="BG1294" s="5">
        <f t="shared" si="1562"/>
        <v>6.6949437895592575E-5</v>
      </c>
      <c r="BH1294" s="5">
        <f t="shared" si="1563"/>
        <v>2.3880273767023491E-5</v>
      </c>
      <c r="BI1294" s="5">
        <f t="shared" si="1564"/>
        <v>6.8143063555194561E-6</v>
      </c>
      <c r="BJ1294" s="8">
        <f t="shared" si="1565"/>
        <v>0.46214240696935754</v>
      </c>
      <c r="BK1294" s="8">
        <f t="shared" si="1566"/>
        <v>0.267437059606906</v>
      </c>
      <c r="BL1294" s="8">
        <f t="shared" si="1567"/>
        <v>0.25522126798171163</v>
      </c>
      <c r="BM1294" s="8">
        <f t="shared" si="1568"/>
        <v>0.44279498321836031</v>
      </c>
      <c r="BN1294" s="8">
        <f t="shared" si="1569"/>
        <v>0.55641418724269454</v>
      </c>
    </row>
    <row r="1295" spans="1:66" x14ac:dyDescent="0.25">
      <c r="A1295" t="s">
        <v>13</v>
      </c>
      <c r="B1295" t="s">
        <v>228</v>
      </c>
      <c r="C1295" t="s">
        <v>54</v>
      </c>
      <c r="D1295" s="7" t="s">
        <v>563</v>
      </c>
      <c r="E1295">
        <f>VLOOKUP(A1295,home!$A$2:$E$405,3,FALSE)</f>
        <v>1.76143790849673</v>
      </c>
      <c r="F1295">
        <f>VLOOKUP(B1295,home!$B$2:$E$405,3,FALSE)</f>
        <v>1.07</v>
      </c>
      <c r="G1295">
        <f>VLOOKUP(C1295,away!$B$2:$E$405,4,FALSE)</f>
        <v>1.1399999999999999</v>
      </c>
      <c r="H1295">
        <f>VLOOKUP(A1295,away!$A$2:$E$405,3,FALSE)</f>
        <v>1.3562091503267999</v>
      </c>
      <c r="I1295">
        <f>VLOOKUP(C1295,away!$B$2:$E$405,3,FALSE)</f>
        <v>0.7</v>
      </c>
      <c r="J1295">
        <f>VLOOKUP(B1295,home!$B$2:$E$405,4,FALSE)</f>
        <v>1.08</v>
      </c>
      <c r="K1295" s="3">
        <f t="shared" si="1514"/>
        <v>2.148601960784311</v>
      </c>
      <c r="L1295" s="3">
        <f t="shared" si="1515"/>
        <v>1.0252941176470607</v>
      </c>
      <c r="M1295" s="5">
        <f t="shared" si="1516"/>
        <v>4.18402669732768E-2</v>
      </c>
      <c r="N1295" s="5">
        <f t="shared" si="1517"/>
        <v>8.989807965852159E-2</v>
      </c>
      <c r="O1295" s="5">
        <f t="shared" si="1518"/>
        <v>4.2898579608483298E-2</v>
      </c>
      <c r="P1295" s="5">
        <f t="shared" si="1519"/>
        <v>9.2171972261649068E-2</v>
      </c>
      <c r="Q1295" s="5">
        <f t="shared" si="1520"/>
        <v>9.6577595112521841E-2</v>
      </c>
      <c r="R1295" s="5">
        <f t="shared" si="1521"/>
        <v>2.1991830663996036E-2</v>
      </c>
      <c r="S1295" s="5">
        <f t="shared" si="1522"/>
        <v>5.0762537414187361E-2</v>
      </c>
      <c r="T1295" s="5">
        <f t="shared" si="1523"/>
        <v>9.9020440165368165E-2</v>
      </c>
      <c r="U1295" s="5">
        <f t="shared" si="1524"/>
        <v>4.7251690485898418E-2</v>
      </c>
      <c r="V1295" s="5">
        <f t="shared" si="1525"/>
        <v>1.2425253174995763E-2</v>
      </c>
      <c r="W1295" s="5">
        <f t="shared" si="1526"/>
        <v>6.9168936742199247E-2</v>
      </c>
      <c r="X1295" s="5">
        <f t="shared" si="1527"/>
        <v>7.0918503965678545E-2</v>
      </c>
      <c r="Y1295" s="5">
        <f t="shared" si="1528"/>
        <v>3.6356162474169972E-2</v>
      </c>
      <c r="Z1295" s="5">
        <f t="shared" si="1529"/>
        <v>7.5160315386951313E-3</v>
      </c>
      <c r="AA1295" s="5">
        <f t="shared" si="1530"/>
        <v>1.6148960101357079E-2</v>
      </c>
      <c r="AB1295" s="5">
        <f t="shared" si="1531"/>
        <v>1.7348843669201714E-2</v>
      </c>
      <c r="AC1295" s="5">
        <f t="shared" si="1532"/>
        <v>1.7107624034180232E-3</v>
      </c>
      <c r="AD1295" s="5">
        <f t="shared" si="1533"/>
        <v>3.7154128277413823E-2</v>
      </c>
      <c r="AE1295" s="5">
        <f t="shared" si="1534"/>
        <v>3.8093909169136714E-2</v>
      </c>
      <c r="AF1295" s="5">
        <f t="shared" si="1535"/>
        <v>1.952873049464865E-2</v>
      </c>
      <c r="AG1295" s="5">
        <f t="shared" si="1536"/>
        <v>6.674230833759346E-3</v>
      </c>
      <c r="AH1295" s="5">
        <f t="shared" si="1537"/>
        <v>1.9265357311684754E-3</v>
      </c>
      <c r="AI1295" s="5">
        <f t="shared" si="1538"/>
        <v>4.1393584495096223E-3</v>
      </c>
      <c r="AJ1295" s="5">
        <f t="shared" si="1539"/>
        <v>4.4469168405027407E-3</v>
      </c>
      <c r="AK1295" s="5">
        <f t="shared" si="1540"/>
        <v>3.1848847476496542E-3</v>
      </c>
      <c r="AL1295" s="5">
        <f t="shared" si="1541"/>
        <v>1.5074888971892126E-4</v>
      </c>
      <c r="AM1295" s="5">
        <f t="shared" si="1542"/>
        <v>1.5965886573616632E-2</v>
      </c>
      <c r="AN1295" s="5">
        <f t="shared" si="1543"/>
        <v>1.6369729586949319E-2</v>
      </c>
      <c r="AO1295" s="5">
        <f t="shared" si="1544"/>
        <v>8.3918937264860927E-3</v>
      </c>
      <c r="AP1295" s="5">
        <f t="shared" si="1545"/>
        <v>2.8680530912284881E-3</v>
      </c>
      <c r="AQ1295" s="5">
        <f t="shared" si="1546"/>
        <v>7.3514949088400916E-4</v>
      </c>
      <c r="AR1295" s="5">
        <f t="shared" si="1547"/>
        <v>3.9505315052078353E-4</v>
      </c>
      <c r="AS1295" s="5">
        <f t="shared" si="1548"/>
        <v>8.4881197382297494E-4</v>
      </c>
      <c r="AT1295" s="5">
        <f t="shared" si="1549"/>
        <v>9.1187953564662275E-4</v>
      </c>
      <c r="AU1295" s="5">
        <f t="shared" si="1550"/>
        <v>6.5308871942980698E-4</v>
      </c>
      <c r="AV1295" s="5">
        <f t="shared" si="1551"/>
        <v>3.5080692578324954E-4</v>
      </c>
      <c r="AW1295" s="5">
        <f t="shared" si="1552"/>
        <v>9.2247807931859215E-6</v>
      </c>
      <c r="AX1295" s="5">
        <f t="shared" si="1553"/>
        <v>5.7173891996220938E-3</v>
      </c>
      <c r="AY1295" s="5">
        <f t="shared" si="1554"/>
        <v>5.8620055146713698E-3</v>
      </c>
      <c r="AZ1295" s="5">
        <f t="shared" si="1555"/>
        <v>3.0051398859035931E-3</v>
      </c>
      <c r="BA1295" s="5">
        <f t="shared" si="1556"/>
        <v>1.0270507492411713E-3</v>
      </c>
      <c r="BB1295" s="5">
        <f t="shared" si="1557"/>
        <v>2.632572729304947E-4</v>
      </c>
      <c r="BC1295" s="5">
        <f t="shared" si="1558"/>
        <v>5.3983226672688623E-5</v>
      </c>
      <c r="BD1295" s="5">
        <f t="shared" si="1559"/>
        <v>6.7507611897816341E-5</v>
      </c>
      <c r="BE1295" s="5">
        <f t="shared" si="1560"/>
        <v>1.4504698729151446E-4</v>
      </c>
      <c r="BF1295" s="5">
        <f t="shared" si="1561"/>
        <v>1.5582412065020252E-4</v>
      </c>
      <c r="BG1295" s="5">
        <f t="shared" si="1562"/>
        <v>1.116013370555054E-4</v>
      </c>
      <c r="BH1295" s="5">
        <f t="shared" si="1563"/>
        <v>5.9946712905902434E-5</v>
      </c>
      <c r="BI1295" s="5">
        <f t="shared" si="1564"/>
        <v>2.576032497843923E-5</v>
      </c>
      <c r="BJ1295" s="8">
        <f t="shared" si="1565"/>
        <v>0.62365025521162387</v>
      </c>
      <c r="BK1295" s="8">
        <f t="shared" si="1566"/>
        <v>0.20492354663191731</v>
      </c>
      <c r="BL1295" s="8">
        <f t="shared" si="1567"/>
        <v>0.16306292769774988</v>
      </c>
      <c r="BM1295" s="8">
        <f t="shared" si="1568"/>
        <v>0.60792165606765947</v>
      </c>
      <c r="BN1295" s="8">
        <f t="shared" si="1569"/>
        <v>0.38537832427844865</v>
      </c>
    </row>
    <row r="1296" spans="1:66" x14ac:dyDescent="0.25">
      <c r="A1296" t="s">
        <v>16</v>
      </c>
      <c r="B1296" t="s">
        <v>493</v>
      </c>
      <c r="C1296" t="s">
        <v>232</v>
      </c>
      <c r="D1296" s="7" t="s">
        <v>563</v>
      </c>
      <c r="E1296">
        <f>VLOOKUP(A1296,home!$A$2:$E$405,3,FALSE)</f>
        <v>1.5457516339869299</v>
      </c>
      <c r="F1296" t="e">
        <f>VLOOKUP(B1296,home!$B$2:$E$405,3,FALSE)</f>
        <v>#N/A</v>
      </c>
      <c r="G1296">
        <f>VLOOKUP(C1296,away!$B$2:$E$405,4,FALSE)</f>
        <v>0.88</v>
      </c>
      <c r="H1296">
        <f>VLOOKUP(A1296,away!$A$2:$E$405,3,FALSE)</f>
        <v>1.36928104575163</v>
      </c>
      <c r="I1296">
        <f>VLOOKUP(C1296,away!$B$2:$E$405,3,FALSE)</f>
        <v>1.1000000000000001</v>
      </c>
      <c r="J1296" t="e">
        <f>VLOOKUP(B1296,home!$B$2:$E$405,4,FALSE)</f>
        <v>#N/A</v>
      </c>
      <c r="K1296" s="3" t="e">
        <f t="shared" si="1514"/>
        <v>#N/A</v>
      </c>
      <c r="L1296" s="3" t="e">
        <f t="shared" si="1515"/>
        <v>#N/A</v>
      </c>
      <c r="M1296" s="5" t="e">
        <f t="shared" si="1516"/>
        <v>#N/A</v>
      </c>
      <c r="N1296" s="5" t="e">
        <f t="shared" si="1517"/>
        <v>#N/A</v>
      </c>
      <c r="O1296" s="5" t="e">
        <f t="shared" si="1518"/>
        <v>#N/A</v>
      </c>
      <c r="P1296" s="5" t="e">
        <f t="shared" si="1519"/>
        <v>#N/A</v>
      </c>
      <c r="Q1296" s="5" t="e">
        <f t="shared" si="1520"/>
        <v>#N/A</v>
      </c>
      <c r="R1296" s="5" t="e">
        <f t="shared" si="1521"/>
        <v>#N/A</v>
      </c>
      <c r="S1296" s="5" t="e">
        <f t="shared" si="1522"/>
        <v>#N/A</v>
      </c>
      <c r="T1296" s="5" t="e">
        <f t="shared" si="1523"/>
        <v>#N/A</v>
      </c>
      <c r="U1296" s="5" t="e">
        <f t="shared" si="1524"/>
        <v>#N/A</v>
      </c>
      <c r="V1296" s="5" t="e">
        <f t="shared" si="1525"/>
        <v>#N/A</v>
      </c>
      <c r="W1296" s="5" t="e">
        <f t="shared" si="1526"/>
        <v>#N/A</v>
      </c>
      <c r="X1296" s="5" t="e">
        <f t="shared" si="1527"/>
        <v>#N/A</v>
      </c>
      <c r="Y1296" s="5" t="e">
        <f t="shared" si="1528"/>
        <v>#N/A</v>
      </c>
      <c r="Z1296" s="5" t="e">
        <f t="shared" si="1529"/>
        <v>#N/A</v>
      </c>
      <c r="AA1296" s="5" t="e">
        <f t="shared" si="1530"/>
        <v>#N/A</v>
      </c>
      <c r="AB1296" s="5" t="e">
        <f t="shared" si="1531"/>
        <v>#N/A</v>
      </c>
      <c r="AC1296" s="5" t="e">
        <f t="shared" si="1532"/>
        <v>#N/A</v>
      </c>
      <c r="AD1296" s="5" t="e">
        <f t="shared" si="1533"/>
        <v>#N/A</v>
      </c>
      <c r="AE1296" s="5" t="e">
        <f t="shared" si="1534"/>
        <v>#N/A</v>
      </c>
      <c r="AF1296" s="5" t="e">
        <f t="shared" si="1535"/>
        <v>#N/A</v>
      </c>
      <c r="AG1296" s="5" t="e">
        <f t="shared" si="1536"/>
        <v>#N/A</v>
      </c>
      <c r="AH1296" s="5" t="e">
        <f t="shared" si="1537"/>
        <v>#N/A</v>
      </c>
      <c r="AI1296" s="5" t="e">
        <f t="shared" si="1538"/>
        <v>#N/A</v>
      </c>
      <c r="AJ1296" s="5" t="e">
        <f t="shared" si="1539"/>
        <v>#N/A</v>
      </c>
      <c r="AK1296" s="5" t="e">
        <f t="shared" si="1540"/>
        <v>#N/A</v>
      </c>
      <c r="AL1296" s="5" t="e">
        <f t="shared" si="1541"/>
        <v>#N/A</v>
      </c>
      <c r="AM1296" s="5" t="e">
        <f t="shared" si="1542"/>
        <v>#N/A</v>
      </c>
      <c r="AN1296" s="5" t="e">
        <f t="shared" si="1543"/>
        <v>#N/A</v>
      </c>
      <c r="AO1296" s="5" t="e">
        <f t="shared" si="1544"/>
        <v>#N/A</v>
      </c>
      <c r="AP1296" s="5" t="e">
        <f t="shared" si="1545"/>
        <v>#N/A</v>
      </c>
      <c r="AQ1296" s="5" t="e">
        <f t="shared" si="1546"/>
        <v>#N/A</v>
      </c>
      <c r="AR1296" s="5" t="e">
        <f t="shared" si="1547"/>
        <v>#N/A</v>
      </c>
      <c r="AS1296" s="5" t="e">
        <f t="shared" si="1548"/>
        <v>#N/A</v>
      </c>
      <c r="AT1296" s="5" t="e">
        <f t="shared" si="1549"/>
        <v>#N/A</v>
      </c>
      <c r="AU1296" s="5" t="e">
        <f t="shared" si="1550"/>
        <v>#N/A</v>
      </c>
      <c r="AV1296" s="5" t="e">
        <f t="shared" si="1551"/>
        <v>#N/A</v>
      </c>
      <c r="AW1296" s="5" t="e">
        <f t="shared" si="1552"/>
        <v>#N/A</v>
      </c>
      <c r="AX1296" s="5" t="e">
        <f t="shared" si="1553"/>
        <v>#N/A</v>
      </c>
      <c r="AY1296" s="5" t="e">
        <f t="shared" si="1554"/>
        <v>#N/A</v>
      </c>
      <c r="AZ1296" s="5" t="e">
        <f t="shared" si="1555"/>
        <v>#N/A</v>
      </c>
      <c r="BA1296" s="5" t="e">
        <f t="shared" si="1556"/>
        <v>#N/A</v>
      </c>
      <c r="BB1296" s="5" t="e">
        <f t="shared" si="1557"/>
        <v>#N/A</v>
      </c>
      <c r="BC1296" s="5" t="e">
        <f t="shared" si="1558"/>
        <v>#N/A</v>
      </c>
      <c r="BD1296" s="5" t="e">
        <f t="shared" si="1559"/>
        <v>#N/A</v>
      </c>
      <c r="BE1296" s="5" t="e">
        <f t="shared" si="1560"/>
        <v>#N/A</v>
      </c>
      <c r="BF1296" s="5" t="e">
        <f t="shared" si="1561"/>
        <v>#N/A</v>
      </c>
      <c r="BG1296" s="5" t="e">
        <f t="shared" si="1562"/>
        <v>#N/A</v>
      </c>
      <c r="BH1296" s="5" t="e">
        <f t="shared" si="1563"/>
        <v>#N/A</v>
      </c>
      <c r="BI1296" s="5" t="e">
        <f t="shared" si="1564"/>
        <v>#N/A</v>
      </c>
      <c r="BJ1296" s="8" t="e">
        <f t="shared" si="1565"/>
        <v>#N/A</v>
      </c>
      <c r="BK1296" s="8" t="e">
        <f t="shared" si="1566"/>
        <v>#N/A</v>
      </c>
      <c r="BL1296" s="8" t="e">
        <f t="shared" si="1567"/>
        <v>#N/A</v>
      </c>
      <c r="BM1296" s="8" t="e">
        <f t="shared" si="1568"/>
        <v>#N/A</v>
      </c>
      <c r="BN1296" s="8" t="e">
        <f t="shared" si="1569"/>
        <v>#N/A</v>
      </c>
    </row>
    <row r="1297" spans="1:66" x14ac:dyDescent="0.25">
      <c r="A1297" t="s">
        <v>16</v>
      </c>
      <c r="B1297" t="s">
        <v>494</v>
      </c>
      <c r="C1297" t="s">
        <v>17</v>
      </c>
      <c r="D1297" s="7" t="s">
        <v>563</v>
      </c>
      <c r="E1297">
        <f>VLOOKUP(A1297,home!$A$2:$E$405,3,FALSE)</f>
        <v>1.5457516339869299</v>
      </c>
      <c r="F1297" t="e">
        <f>VLOOKUP(B1297,home!$B$2:$E$405,3,FALSE)</f>
        <v>#N/A</v>
      </c>
      <c r="G1297">
        <f>VLOOKUP(C1297,away!$B$2:$E$405,4,FALSE)</f>
        <v>1.64</v>
      </c>
      <c r="H1297">
        <f>VLOOKUP(A1297,away!$A$2:$E$405,3,FALSE)</f>
        <v>1.36928104575163</v>
      </c>
      <c r="I1297">
        <f>VLOOKUP(C1297,away!$B$2:$E$405,3,FALSE)</f>
        <v>0.43</v>
      </c>
      <c r="J1297" t="e">
        <f>VLOOKUP(B1297,home!$B$2:$E$405,4,FALSE)</f>
        <v>#N/A</v>
      </c>
      <c r="K1297" s="3" t="e">
        <f t="shared" si="1514"/>
        <v>#N/A</v>
      </c>
      <c r="L1297" s="3" t="e">
        <f t="shared" si="1515"/>
        <v>#N/A</v>
      </c>
      <c r="M1297" s="5" t="e">
        <f t="shared" si="1516"/>
        <v>#N/A</v>
      </c>
      <c r="N1297" s="5" t="e">
        <f t="shared" si="1517"/>
        <v>#N/A</v>
      </c>
      <c r="O1297" s="5" t="e">
        <f t="shared" si="1518"/>
        <v>#N/A</v>
      </c>
      <c r="P1297" s="5" t="e">
        <f t="shared" si="1519"/>
        <v>#N/A</v>
      </c>
      <c r="Q1297" s="5" t="e">
        <f t="shared" si="1520"/>
        <v>#N/A</v>
      </c>
      <c r="R1297" s="5" t="e">
        <f t="shared" si="1521"/>
        <v>#N/A</v>
      </c>
      <c r="S1297" s="5" t="e">
        <f t="shared" si="1522"/>
        <v>#N/A</v>
      </c>
      <c r="T1297" s="5" t="e">
        <f t="shared" si="1523"/>
        <v>#N/A</v>
      </c>
      <c r="U1297" s="5" t="e">
        <f t="shared" si="1524"/>
        <v>#N/A</v>
      </c>
      <c r="V1297" s="5" t="e">
        <f t="shared" si="1525"/>
        <v>#N/A</v>
      </c>
      <c r="W1297" s="5" t="e">
        <f t="shared" si="1526"/>
        <v>#N/A</v>
      </c>
      <c r="X1297" s="5" t="e">
        <f t="shared" si="1527"/>
        <v>#N/A</v>
      </c>
      <c r="Y1297" s="5" t="e">
        <f t="shared" si="1528"/>
        <v>#N/A</v>
      </c>
      <c r="Z1297" s="5" t="e">
        <f t="shared" si="1529"/>
        <v>#N/A</v>
      </c>
      <c r="AA1297" s="5" t="e">
        <f t="shared" si="1530"/>
        <v>#N/A</v>
      </c>
      <c r="AB1297" s="5" t="e">
        <f t="shared" si="1531"/>
        <v>#N/A</v>
      </c>
      <c r="AC1297" s="5" t="e">
        <f t="shared" si="1532"/>
        <v>#N/A</v>
      </c>
      <c r="AD1297" s="5" t="e">
        <f t="shared" si="1533"/>
        <v>#N/A</v>
      </c>
      <c r="AE1297" s="5" t="e">
        <f t="shared" si="1534"/>
        <v>#N/A</v>
      </c>
      <c r="AF1297" s="5" t="e">
        <f t="shared" si="1535"/>
        <v>#N/A</v>
      </c>
      <c r="AG1297" s="5" t="e">
        <f t="shared" si="1536"/>
        <v>#N/A</v>
      </c>
      <c r="AH1297" s="5" t="e">
        <f t="shared" si="1537"/>
        <v>#N/A</v>
      </c>
      <c r="AI1297" s="5" t="e">
        <f t="shared" si="1538"/>
        <v>#N/A</v>
      </c>
      <c r="AJ1297" s="5" t="e">
        <f t="shared" si="1539"/>
        <v>#N/A</v>
      </c>
      <c r="AK1297" s="5" t="e">
        <f t="shared" si="1540"/>
        <v>#N/A</v>
      </c>
      <c r="AL1297" s="5" t="e">
        <f t="shared" si="1541"/>
        <v>#N/A</v>
      </c>
      <c r="AM1297" s="5" t="e">
        <f t="shared" si="1542"/>
        <v>#N/A</v>
      </c>
      <c r="AN1297" s="5" t="e">
        <f t="shared" si="1543"/>
        <v>#N/A</v>
      </c>
      <c r="AO1297" s="5" t="e">
        <f t="shared" si="1544"/>
        <v>#N/A</v>
      </c>
      <c r="AP1297" s="5" t="e">
        <f t="shared" si="1545"/>
        <v>#N/A</v>
      </c>
      <c r="AQ1297" s="5" t="e">
        <f t="shared" si="1546"/>
        <v>#N/A</v>
      </c>
      <c r="AR1297" s="5" t="e">
        <f t="shared" si="1547"/>
        <v>#N/A</v>
      </c>
      <c r="AS1297" s="5" t="e">
        <f t="shared" si="1548"/>
        <v>#N/A</v>
      </c>
      <c r="AT1297" s="5" t="e">
        <f t="shared" si="1549"/>
        <v>#N/A</v>
      </c>
      <c r="AU1297" s="5" t="e">
        <f t="shared" si="1550"/>
        <v>#N/A</v>
      </c>
      <c r="AV1297" s="5" t="e">
        <f t="shared" si="1551"/>
        <v>#N/A</v>
      </c>
      <c r="AW1297" s="5" t="e">
        <f t="shared" si="1552"/>
        <v>#N/A</v>
      </c>
      <c r="AX1297" s="5" t="e">
        <f t="shared" si="1553"/>
        <v>#N/A</v>
      </c>
      <c r="AY1297" s="5" t="e">
        <f t="shared" si="1554"/>
        <v>#N/A</v>
      </c>
      <c r="AZ1297" s="5" t="e">
        <f t="shared" si="1555"/>
        <v>#N/A</v>
      </c>
      <c r="BA1297" s="5" t="e">
        <f t="shared" si="1556"/>
        <v>#N/A</v>
      </c>
      <c r="BB1297" s="5" t="e">
        <f t="shared" si="1557"/>
        <v>#N/A</v>
      </c>
      <c r="BC1297" s="5" t="e">
        <f t="shared" si="1558"/>
        <v>#N/A</v>
      </c>
      <c r="BD1297" s="5" t="e">
        <f t="shared" si="1559"/>
        <v>#N/A</v>
      </c>
      <c r="BE1297" s="5" t="e">
        <f t="shared" si="1560"/>
        <v>#N/A</v>
      </c>
      <c r="BF1297" s="5" t="e">
        <f t="shared" si="1561"/>
        <v>#N/A</v>
      </c>
      <c r="BG1297" s="5" t="e">
        <f t="shared" si="1562"/>
        <v>#N/A</v>
      </c>
      <c r="BH1297" s="5" t="e">
        <f t="shared" si="1563"/>
        <v>#N/A</v>
      </c>
      <c r="BI1297" s="5" t="e">
        <f t="shared" si="1564"/>
        <v>#N/A</v>
      </c>
      <c r="BJ1297" s="8" t="e">
        <f t="shared" si="1565"/>
        <v>#N/A</v>
      </c>
      <c r="BK1297" s="8" t="e">
        <f t="shared" si="1566"/>
        <v>#N/A</v>
      </c>
      <c r="BL1297" s="8" t="e">
        <f t="shared" si="1567"/>
        <v>#N/A</v>
      </c>
      <c r="BM1297" s="8" t="e">
        <f t="shared" si="1568"/>
        <v>#N/A</v>
      </c>
      <c r="BN1297" s="8" t="e">
        <f t="shared" si="1569"/>
        <v>#N/A</v>
      </c>
    </row>
    <row r="1298" spans="1:66" x14ac:dyDescent="0.25">
      <c r="A1298" t="s">
        <v>16</v>
      </c>
      <c r="B1298" t="s">
        <v>60</v>
      </c>
      <c r="C1298" t="s">
        <v>236</v>
      </c>
      <c r="D1298" s="7" t="s">
        <v>563</v>
      </c>
      <c r="E1298">
        <f>VLOOKUP(A1298,home!$A$2:$E$405,3,FALSE)</f>
        <v>1.5457516339869299</v>
      </c>
      <c r="F1298">
        <f>VLOOKUP(B1298,home!$B$2:$E$405,3,FALSE)</f>
        <v>1.41</v>
      </c>
      <c r="G1298">
        <f>VLOOKUP(C1298,away!$B$2:$E$405,4,FALSE)</f>
        <v>0.95</v>
      </c>
      <c r="H1298">
        <f>VLOOKUP(A1298,away!$A$2:$E$405,3,FALSE)</f>
        <v>1.36928104575163</v>
      </c>
      <c r="I1298">
        <f>VLOOKUP(C1298,away!$B$2:$E$405,3,FALSE)</f>
        <v>0.88</v>
      </c>
      <c r="J1298">
        <f>VLOOKUP(B1298,home!$B$2:$E$405,4,FALSE)</f>
        <v>0.73</v>
      </c>
      <c r="K1298" s="3">
        <f t="shared" si="1514"/>
        <v>2.0705343137254926</v>
      </c>
      <c r="L1298" s="3">
        <f t="shared" si="1515"/>
        <v>0.87962614379084703</v>
      </c>
      <c r="M1298" s="5">
        <f t="shared" si="1516"/>
        <v>5.2331308322959048E-2</v>
      </c>
      <c r="N1298" s="5">
        <f t="shared" si="1517"/>
        <v>0.10835376956483517</v>
      </c>
      <c r="O1298" s="5">
        <f t="shared" si="1518"/>
        <v>4.6031986939654324E-2</v>
      </c>
      <c r="P1298" s="5">
        <f t="shared" si="1519"/>
        <v>9.5310808487517995E-2</v>
      </c>
      <c r="Q1298" s="5">
        <f t="shared" si="1520"/>
        <v>0.11217509895274809</v>
      </c>
      <c r="R1298" s="5">
        <f t="shared" si="1521"/>
        <v>2.0245469581379384E-2</v>
      </c>
      <c r="S1298" s="5">
        <f t="shared" si="1522"/>
        <v>4.3397301279389629E-2</v>
      </c>
      <c r="T1298" s="5">
        <f t="shared" si="1523"/>
        <v>9.8672149721162478E-2</v>
      </c>
      <c r="U1298" s="5">
        <f t="shared" si="1524"/>
        <v>4.1918939465731692E-2</v>
      </c>
      <c r="V1298" s="5">
        <f t="shared" si="1525"/>
        <v>8.7821484640992781E-3</v>
      </c>
      <c r="W1298" s="5">
        <f t="shared" si="1526"/>
        <v>7.7420797175739159E-2</v>
      </c>
      <c r="X1298" s="5">
        <f t="shared" si="1527"/>
        <v>6.810135726890873E-2</v>
      </c>
      <c r="Y1298" s="5">
        <f t="shared" si="1528"/>
        <v>2.995186714068648E-2</v>
      </c>
      <c r="Z1298" s="5">
        <f t="shared" si="1529"/>
        <v>5.9361481123678802E-3</v>
      </c>
      <c r="AA1298" s="5">
        <f t="shared" si="1530"/>
        <v>1.2290998358014508E-2</v>
      </c>
      <c r="AB1298" s="5">
        <f t="shared" si="1531"/>
        <v>1.2724466925106365E-2</v>
      </c>
      <c r="AC1298" s="5">
        <f t="shared" si="1532"/>
        <v>9.9968080437266762E-4</v>
      </c>
      <c r="AD1298" s="5">
        <f t="shared" si="1533"/>
        <v>4.0075604287087403E-2</v>
      </c>
      <c r="AE1298" s="5">
        <f t="shared" si="1534"/>
        <v>3.5251549259138627E-2</v>
      </c>
      <c r="AF1298" s="5">
        <f t="shared" si="1535"/>
        <v>1.5504092168734602E-2</v>
      </c>
      <c r="AG1298" s="5">
        <f t="shared" si="1536"/>
        <v>4.5459349357872963E-3</v>
      </c>
      <c r="AH1298" s="5">
        <f t="shared" si="1537"/>
        <v>1.3053977682633685E-3</v>
      </c>
      <c r="AI1298" s="5">
        <f t="shared" si="1538"/>
        <v>2.7028708722499828E-3</v>
      </c>
      <c r="AJ1298" s="5">
        <f t="shared" si="1539"/>
        <v>2.7981934432813717E-3</v>
      </c>
      <c r="AK1298" s="5">
        <f t="shared" si="1540"/>
        <v>1.931251846918589E-3</v>
      </c>
      <c r="AL1298" s="5">
        <f t="shared" si="1541"/>
        <v>7.2828590568533083E-5</v>
      </c>
      <c r="AM1298" s="5">
        <f t="shared" si="1542"/>
        <v>1.6595582763939784E-2</v>
      </c>
      <c r="AN1298" s="5">
        <f t="shared" si="1543"/>
        <v>1.45979084706062E-2</v>
      </c>
      <c r="AO1298" s="5">
        <f t="shared" si="1544"/>
        <v>6.4203509677055364E-3</v>
      </c>
      <c r="AP1298" s="5">
        <f t="shared" si="1545"/>
        <v>1.8825028545022182E-3</v>
      </c>
      <c r="AQ1298" s="5">
        <f t="shared" si="1546"/>
        <v>4.1397468164526194E-4</v>
      </c>
      <c r="AR1298" s="5">
        <f t="shared" si="1547"/>
        <v>2.2965240100213699E-4</v>
      </c>
      <c r="AS1298" s="5">
        <f t="shared" si="1548"/>
        <v>4.7550317650437129E-4</v>
      </c>
      <c r="AT1298" s="5">
        <f t="shared" si="1549"/>
        <v>4.9227282161888521E-4</v>
      </c>
      <c r="AU1298" s="5">
        <f t="shared" si="1550"/>
        <v>3.3975592295879003E-4</v>
      </c>
      <c r="AV1298" s="5">
        <f t="shared" si="1551"/>
        <v>1.7586907419441241E-4</v>
      </c>
      <c r="AW1298" s="5">
        <f t="shared" si="1552"/>
        <v>3.6845119163418727E-6</v>
      </c>
      <c r="AX1298" s="5">
        <f t="shared" si="1553"/>
        <v>5.7269539281681152E-3</v>
      </c>
      <c r="AY1298" s="5">
        <f t="shared" si="1554"/>
        <v>5.0375783995023626E-3</v>
      </c>
      <c r="AZ1298" s="5">
        <f t="shared" si="1555"/>
        <v>2.2155928307991653E-3</v>
      </c>
      <c r="BA1298" s="5">
        <f t="shared" si="1556"/>
        <v>6.4963112598883873E-4</v>
      </c>
      <c r="BB1298" s="5">
        <f t="shared" si="1557"/>
        <v>1.4285813056001703E-4</v>
      </c>
      <c r="BC1298" s="5">
        <f t="shared" si="1558"/>
        <v>2.5132349298735433E-5</v>
      </c>
      <c r="BD1298" s="5">
        <f t="shared" si="1559"/>
        <v>3.3668042650969816E-5</v>
      </c>
      <c r="BE1298" s="5">
        <f t="shared" si="1560"/>
        <v>6.9710837584806398E-5</v>
      </c>
      <c r="BF1298" s="5">
        <f t="shared" si="1561"/>
        <v>7.2169340628943217E-5</v>
      </c>
      <c r="BG1298" s="5">
        <f t="shared" si="1562"/>
        <v>4.9809698723723408E-5</v>
      </c>
      <c r="BH1298" s="5">
        <f t="shared" si="1563"/>
        <v>2.5783172590949545E-5</v>
      </c>
      <c r="BI1298" s="5">
        <f t="shared" si="1564"/>
        <v>1.0676988713253529E-5</v>
      </c>
      <c r="BJ1298" s="8">
        <f t="shared" si="1565"/>
        <v>0.64376028697754417</v>
      </c>
      <c r="BK1298" s="8">
        <f t="shared" si="1566"/>
        <v>0.20593165434840949</v>
      </c>
      <c r="BL1298" s="8">
        <f t="shared" si="1567"/>
        <v>0.14392444667777085</v>
      </c>
      <c r="BM1298" s="8">
        <f t="shared" si="1568"/>
        <v>0.56007020037941235</v>
      </c>
      <c r="BN1298" s="8">
        <f t="shared" si="1569"/>
        <v>0.43444844184909398</v>
      </c>
    </row>
    <row r="1299" spans="1:66" x14ac:dyDescent="0.25">
      <c r="A1299" t="s">
        <v>61</v>
      </c>
      <c r="B1299" t="s">
        <v>288</v>
      </c>
      <c r="C1299" t="s">
        <v>337</v>
      </c>
      <c r="D1299" s="7" t="s">
        <v>563</v>
      </c>
      <c r="E1299">
        <f>VLOOKUP(A1299,home!$A$2:$E$405,3,FALSE)</f>
        <v>1.51315789473684</v>
      </c>
      <c r="F1299">
        <f>VLOOKUP(B1299,home!$B$2:$E$405,3,FALSE)</f>
        <v>1.22</v>
      </c>
      <c r="G1299">
        <f>VLOOKUP(C1299,away!$B$2:$E$405,4,FALSE)</f>
        <v>1.43</v>
      </c>
      <c r="H1299">
        <f>VLOOKUP(A1299,away!$A$2:$E$405,3,FALSE)</f>
        <v>1.30526315789474</v>
      </c>
      <c r="I1299">
        <f>VLOOKUP(C1299,away!$B$2:$E$405,3,FALSE)</f>
        <v>0.56000000000000005</v>
      </c>
      <c r="J1299">
        <f>VLOOKUP(B1299,home!$B$2:$E$405,4,FALSE)</f>
        <v>0.69</v>
      </c>
      <c r="K1299" s="3">
        <f t="shared" si="1514"/>
        <v>2.6398552631578909</v>
      </c>
      <c r="L1299" s="3">
        <f t="shared" si="1515"/>
        <v>0.50435368421052751</v>
      </c>
      <c r="M1299" s="5">
        <f t="shared" si="1516"/>
        <v>4.310100572885716E-2</v>
      </c>
      <c r="N1299" s="5">
        <f t="shared" si="1517"/>
        <v>0.11378041682072197</v>
      </c>
      <c r="O1299" s="5">
        <f t="shared" si="1518"/>
        <v>2.1738151032528158E-2</v>
      </c>
      <c r="P1299" s="5">
        <f t="shared" si="1519"/>
        <v>5.7385572414540599E-2</v>
      </c>
      <c r="Q1299" s="5">
        <f t="shared" si="1520"/>
        <v>0.15018191609424078</v>
      </c>
      <c r="R1299" s="5">
        <f t="shared" si="1521"/>
        <v>5.481858280590229E-3</v>
      </c>
      <c r="S1299" s="5">
        <f t="shared" si="1522"/>
        <v>1.9101085146718925E-2</v>
      </c>
      <c r="T1299" s="5">
        <f t="shared" si="1523"/>
        <v>7.5744802683926651E-2</v>
      </c>
      <c r="U1299" s="5">
        <f t="shared" si="1524"/>
        <v>1.4471312433901783E-2</v>
      </c>
      <c r="V1299" s="5">
        <f t="shared" si="1525"/>
        <v>2.8257311874420338E-3</v>
      </c>
      <c r="W1299" s="5">
        <f t="shared" si="1526"/>
        <v>0.13215284054417276</v>
      </c>
      <c r="X1299" s="5">
        <f t="shared" si="1527"/>
        <v>6.6651772007339891E-2</v>
      </c>
      <c r="Y1299" s="5">
        <f t="shared" si="1528"/>
        <v>1.6808033385530989E-2</v>
      </c>
      <c r="Z1299" s="5">
        <f t="shared" si="1529"/>
        <v>9.2159847337855666E-4</v>
      </c>
      <c r="AA1299" s="5">
        <f t="shared" si="1530"/>
        <v>2.4328865804666604E-3</v>
      </c>
      <c r="AB1299" s="5">
        <f t="shared" si="1531"/>
        <v>3.2112342220555587E-3</v>
      </c>
      <c r="AC1299" s="5">
        <f t="shared" si="1532"/>
        <v>2.3513981712672239E-4</v>
      </c>
      <c r="AD1299" s="5">
        <f t="shared" si="1533"/>
        <v>8.7216092912949975E-2</v>
      </c>
      <c r="AE1299" s="5">
        <f t="shared" si="1534"/>
        <v>4.3987757783093995E-2</v>
      </c>
      <c r="AF1299" s="5">
        <f t="shared" si="1535"/>
        <v>1.1092693849031878E-2</v>
      </c>
      <c r="AG1299" s="5">
        <f t="shared" si="1536"/>
        <v>1.8648803368595621E-3</v>
      </c>
      <c r="AH1299" s="5">
        <f t="shared" si="1537"/>
        <v>1.1620289635281818E-4</v>
      </c>
      <c r="AI1299" s="5">
        <f t="shared" si="1538"/>
        <v>3.0675882753117799E-4</v>
      </c>
      <c r="AJ1299" s="5">
        <f t="shared" si="1539"/>
        <v>4.0489945268916199E-4</v>
      </c>
      <c r="AK1299" s="5">
        <f t="shared" si="1540"/>
        <v>3.5629198374374457E-4</v>
      </c>
      <c r="AL1299" s="5">
        <f t="shared" si="1541"/>
        <v>1.2522801057733145E-5</v>
      </c>
      <c r="AM1299" s="5">
        <f t="shared" si="1542"/>
        <v>4.6047572381663737E-2</v>
      </c>
      <c r="AN1299" s="5">
        <f t="shared" si="1543"/>
        <v>2.3224262779643037E-2</v>
      </c>
      <c r="AO1299" s="5">
        <f t="shared" si="1544"/>
        <v>5.8566212479931956E-3</v>
      </c>
      <c r="AP1299" s="5">
        <f t="shared" si="1545"/>
        <v>9.8460283448367531E-4</v>
      </c>
      <c r="AQ1299" s="5">
        <f t="shared" si="1546"/>
        <v>1.2414701676399245E-4</v>
      </c>
      <c r="AR1299" s="5">
        <f t="shared" si="1547"/>
        <v>1.1721471778295587E-5</v>
      </c>
      <c r="AS1299" s="5">
        <f t="shared" si="1548"/>
        <v>3.094298896589029E-5</v>
      </c>
      <c r="AT1299" s="5">
        <f t="shared" si="1549"/>
        <v>4.0842506139721016E-5</v>
      </c>
      <c r="AU1299" s="5">
        <f t="shared" si="1550"/>
        <v>3.5939434931166998E-5</v>
      </c>
      <c r="AV1299" s="5">
        <f t="shared" si="1551"/>
        <v>2.3718726614490431E-5</v>
      </c>
      <c r="AW1299" s="5">
        <f t="shared" si="1552"/>
        <v>4.6314213605093323E-7</v>
      </c>
      <c r="AX1299" s="5">
        <f t="shared" si="1553"/>
        <v>2.0259821051229827E-2</v>
      </c>
      <c r="AY1299" s="5">
        <f t="shared" si="1554"/>
        <v>1.0218115388633766E-2</v>
      </c>
      <c r="AZ1299" s="5">
        <f t="shared" si="1555"/>
        <v>2.5767720709728623E-3</v>
      </c>
      <c r="BA1299" s="5">
        <f t="shared" si="1556"/>
        <v>4.3320149578865143E-4</v>
      </c>
      <c r="BB1299" s="5">
        <f t="shared" si="1557"/>
        <v>5.4621692601629407E-5</v>
      </c>
      <c r="BC1299" s="5">
        <f t="shared" si="1558"/>
        <v>5.5097303802893418E-6</v>
      </c>
      <c r="BD1299" s="5">
        <f t="shared" si="1559"/>
        <v>9.8529457929218342E-7</v>
      </c>
      <c r="BE1299" s="5">
        <f t="shared" si="1560"/>
        <v>2.6010350809054104E-6</v>
      </c>
      <c r="BF1299" s="5">
        <f t="shared" si="1561"/>
        <v>3.4331780739932291E-6</v>
      </c>
      <c r="BG1299" s="5">
        <f t="shared" si="1562"/>
        <v>3.0210310693297655E-6</v>
      </c>
      <c r="BH1299" s="5">
        <f t="shared" si="1563"/>
        <v>1.9937711921334229E-6</v>
      </c>
      <c r="BI1299" s="5">
        <f t="shared" si="1564"/>
        <v>1.0526534750172001E-6</v>
      </c>
      <c r="BJ1299" s="8">
        <f t="shared" si="1565"/>
        <v>0.80926645410802311</v>
      </c>
      <c r="BK1299" s="8">
        <f t="shared" si="1566"/>
        <v>0.13287917248437695</v>
      </c>
      <c r="BL1299" s="8">
        <f t="shared" si="1567"/>
        <v>4.8675847801759542E-2</v>
      </c>
      <c r="BM1299" s="8">
        <f t="shared" si="1568"/>
        <v>0.58985650024956149</v>
      </c>
      <c r="BN1299" s="8">
        <f t="shared" si="1569"/>
        <v>0.39166892037147888</v>
      </c>
    </row>
    <row r="1300" spans="1:66" x14ac:dyDescent="0.25">
      <c r="A1300" t="s">
        <v>61</v>
      </c>
      <c r="B1300" t="s">
        <v>66</v>
      </c>
      <c r="C1300" t="s">
        <v>289</v>
      </c>
      <c r="D1300" s="7" t="s">
        <v>563</v>
      </c>
      <c r="E1300">
        <f>VLOOKUP(A1300,home!$A$2:$E$405,3,FALSE)</f>
        <v>1.51315789473684</v>
      </c>
      <c r="F1300">
        <f>VLOOKUP(B1300,home!$B$2:$E$405,3,FALSE)</f>
        <v>1.1499999999999999</v>
      </c>
      <c r="G1300">
        <f>VLOOKUP(C1300,away!$B$2:$E$405,4,FALSE)</f>
        <v>1.22</v>
      </c>
      <c r="H1300">
        <f>VLOOKUP(A1300,away!$A$2:$E$405,3,FALSE)</f>
        <v>1.30526315789474</v>
      </c>
      <c r="I1300">
        <f>VLOOKUP(C1300,away!$B$2:$E$405,3,FALSE)</f>
        <v>0.63</v>
      </c>
      <c r="J1300">
        <f>VLOOKUP(B1300,home!$B$2:$E$405,4,FALSE)</f>
        <v>1.05</v>
      </c>
      <c r="K1300" s="3">
        <f t="shared" si="1514"/>
        <v>2.1229605263157865</v>
      </c>
      <c r="L1300" s="3">
        <f t="shared" si="1515"/>
        <v>0.86343157894737055</v>
      </c>
      <c r="M1300" s="5">
        <f t="shared" si="1516"/>
        <v>5.046919618922386E-2</v>
      </c>
      <c r="N1300" s="5">
        <f t="shared" si="1517"/>
        <v>0.10714411130460938</v>
      </c>
      <c r="O1300" s="5">
        <f t="shared" si="1518"/>
        <v>4.3576697753866175E-2</v>
      </c>
      <c r="P1300" s="5">
        <f t="shared" si="1519"/>
        <v>9.2511609198651687E-2</v>
      </c>
      <c r="Q1300" s="5">
        <f t="shared" si="1520"/>
        <v>0.11373135946343538</v>
      </c>
      <c r="R1300" s="5">
        <f t="shared" si="1521"/>
        <v>1.8812748473466499E-2</v>
      </c>
      <c r="S1300" s="5">
        <f t="shared" si="1522"/>
        <v>4.2394165564060622E-2</v>
      </c>
      <c r="T1300" s="5">
        <f t="shared" si="1523"/>
        <v>9.819924727734497E-2</v>
      </c>
      <c r="U1300" s="5">
        <f t="shared" si="1524"/>
        <v>3.9938722400676953E-2</v>
      </c>
      <c r="V1300" s="5">
        <f t="shared" si="1525"/>
        <v>8.6344251611765559E-3</v>
      </c>
      <c r="W1300" s="5">
        <f t="shared" si="1526"/>
        <v>8.048239558170156E-2</v>
      </c>
      <c r="X1300" s="5">
        <f t="shared" si="1527"/>
        <v>6.9491041894575445E-2</v>
      </c>
      <c r="Y1300" s="5">
        <f t="shared" si="1528"/>
        <v>3.0000380012865573E-2</v>
      </c>
      <c r="Z1300" s="5">
        <f t="shared" si="1529"/>
        <v>5.4145070395949738E-3</v>
      </c>
      <c r="AA1300" s="5">
        <f t="shared" si="1530"/>
        <v>1.1494784714519077E-2</v>
      </c>
      <c r="AB1300" s="5">
        <f t="shared" si="1531"/>
        <v>1.220148710371104E-2</v>
      </c>
      <c r="AC1300" s="5">
        <f t="shared" si="1532"/>
        <v>9.8919814768162295E-4</v>
      </c>
      <c r="AD1300" s="5">
        <f t="shared" si="1533"/>
        <v>4.2715237220821128E-2</v>
      </c>
      <c r="AE1300" s="5">
        <f t="shared" si="1534"/>
        <v>3.6881684718685082E-2</v>
      </c>
      <c r="AF1300" s="5">
        <f t="shared" si="1535"/>
        <v>1.5922405635446682E-2</v>
      </c>
      <c r="AG1300" s="5">
        <f t="shared" si="1536"/>
        <v>4.5826359461514149E-3</v>
      </c>
      <c r="AH1300" s="5">
        <f t="shared" si="1537"/>
        <v>1.1687640906047848E-3</v>
      </c>
      <c r="AI1300" s="5">
        <f t="shared" si="1538"/>
        <v>2.4812400289293255E-3</v>
      </c>
      <c r="AJ1300" s="5">
        <f t="shared" si="1539"/>
        <v>2.6337873188657995E-3</v>
      </c>
      <c r="AK1300" s="5">
        <f t="shared" si="1540"/>
        <v>1.8638088375543939E-3</v>
      </c>
      <c r="AL1300" s="5">
        <f t="shared" si="1541"/>
        <v>7.2529241096090327E-5</v>
      </c>
      <c r="AM1300" s="5">
        <f t="shared" si="1542"/>
        <v>1.8136552498403628E-2</v>
      </c>
      <c r="AN1300" s="5">
        <f t="shared" si="1543"/>
        <v>1.5659672160358521E-2</v>
      </c>
      <c r="AO1300" s="5">
        <f t="shared" si="1544"/>
        <v>6.7605277296082693E-3</v>
      </c>
      <c r="AP1300" s="5">
        <f t="shared" si="1545"/>
        <v>1.9457510440310508E-3</v>
      </c>
      <c r="AQ1300" s="5">
        <f t="shared" si="1546"/>
        <v>4.2000572404655604E-4</v>
      </c>
      <c r="AR1300" s="5">
        <f t="shared" si="1547"/>
        <v>2.018295648335755E-4</v>
      </c>
      <c r="AS1300" s="5">
        <f t="shared" si="1548"/>
        <v>4.2847619918517357E-4</v>
      </c>
      <c r="AT1300" s="5">
        <f t="shared" si="1549"/>
        <v>4.5481902866797199E-4</v>
      </c>
      <c r="AU1300" s="5">
        <f t="shared" si="1550"/>
        <v>3.2185428149313083E-4</v>
      </c>
      <c r="AV1300" s="5">
        <f t="shared" si="1551"/>
        <v>1.7082098370891166E-4</v>
      </c>
      <c r="AW1300" s="5">
        <f t="shared" si="1552"/>
        <v>3.6930099691124717E-6</v>
      </c>
      <c r="AX1300" s="5">
        <f t="shared" si="1553"/>
        <v>6.4171975062608045E-3</v>
      </c>
      <c r="AY1300" s="5">
        <f t="shared" si="1554"/>
        <v>5.5408109752478948E-3</v>
      </c>
      <c r="AZ1300" s="5">
        <f t="shared" si="1555"/>
        <v>2.3920555845036045E-3</v>
      </c>
      <c r="BA1300" s="5">
        <f t="shared" si="1556"/>
        <v>6.8845877675260785E-4</v>
      </c>
      <c r="BB1300" s="5">
        <f t="shared" si="1557"/>
        <v>1.486092621629198E-4</v>
      </c>
      <c r="BC1300" s="5">
        <f t="shared" si="1558"/>
        <v>2.5662785975106728E-5</v>
      </c>
      <c r="BD1300" s="5">
        <f t="shared" si="1559"/>
        <v>2.9044336640419119E-5</v>
      </c>
      <c r="BE1300" s="5">
        <f t="shared" si="1560"/>
        <v>6.1659980200637061E-5</v>
      </c>
      <c r="BF1300" s="5">
        <f t="shared" si="1561"/>
        <v>6.5450852009682714E-5</v>
      </c>
      <c r="BG1300" s="5">
        <f t="shared" si="1562"/>
        <v>4.6316525076764222E-5</v>
      </c>
      <c r="BH1300" s="5">
        <f t="shared" si="1563"/>
        <v>2.4582038613521434E-5</v>
      </c>
      <c r="BI1300" s="5">
        <f t="shared" si="1564"/>
        <v>1.0437339526575295E-5</v>
      </c>
      <c r="BJ1300" s="8">
        <f t="shared" si="1565"/>
        <v>0.65728580310298756</v>
      </c>
      <c r="BK1300" s="8">
        <f t="shared" si="1566"/>
        <v>0.20061193447713832</v>
      </c>
      <c r="BL1300" s="8">
        <f t="shared" si="1567"/>
        <v>0.13598733185215042</v>
      </c>
      <c r="BM1300" s="8">
        <f t="shared" si="1568"/>
        <v>0.56751673612333975</v>
      </c>
      <c r="BN1300" s="8">
        <f t="shared" si="1569"/>
        <v>0.42624572238325298</v>
      </c>
    </row>
    <row r="1301" spans="1:66" x14ac:dyDescent="0.25">
      <c r="A1301" t="s">
        <v>61</v>
      </c>
      <c r="B1301" t="s">
        <v>242</v>
      </c>
      <c r="C1301" t="s">
        <v>240</v>
      </c>
      <c r="D1301" s="7" t="s">
        <v>563</v>
      </c>
      <c r="E1301">
        <f>VLOOKUP(A1301,home!$A$2:$E$405,3,FALSE)</f>
        <v>1.51315789473684</v>
      </c>
      <c r="F1301">
        <f>VLOOKUP(B1301,home!$B$2:$E$405,3,FALSE)</f>
        <v>0.94</v>
      </c>
      <c r="G1301">
        <f>VLOOKUP(C1301,away!$B$2:$E$405,4,FALSE)</f>
        <v>1.22</v>
      </c>
      <c r="H1301">
        <f>VLOOKUP(A1301,away!$A$2:$E$405,3,FALSE)</f>
        <v>1.30526315789474</v>
      </c>
      <c r="I1301">
        <f>VLOOKUP(C1301,away!$B$2:$E$405,3,FALSE)</f>
        <v>0.87</v>
      </c>
      <c r="J1301">
        <f>VLOOKUP(B1301,home!$B$2:$E$405,4,FALSE)</f>
        <v>0.69</v>
      </c>
      <c r="K1301" s="3">
        <f t="shared" si="1514"/>
        <v>1.7352894736842079</v>
      </c>
      <c r="L1301" s="3">
        <f t="shared" si="1515"/>
        <v>0.78354947368421246</v>
      </c>
      <c r="M1301" s="5">
        <f t="shared" si="1516"/>
        <v>8.0553078840192888E-2</v>
      </c>
      <c r="N1301" s="5">
        <f t="shared" si="1517"/>
        <v>0.13978290978424082</v>
      </c>
      <c r="O1301" s="5">
        <f t="shared" si="1518"/>
        <v>6.3117322528876002E-2</v>
      </c>
      <c r="P1301" s="5">
        <f t="shared" si="1519"/>
        <v>0.10952682539148965</v>
      </c>
      <c r="Q1301" s="5">
        <f t="shared" si="1520"/>
        <v>0.12128190597477122</v>
      </c>
      <c r="R1301" s="5">
        <f t="shared" si="1521"/>
        <v>2.4727772423928734E-2</v>
      </c>
      <c r="S1301" s="5">
        <f t="shared" si="1522"/>
        <v>3.7230499606776844E-2</v>
      </c>
      <c r="T1301" s="5">
        <f t="shared" si="1523"/>
        <v>9.5030373593950127E-2</v>
      </c>
      <c r="U1301" s="5">
        <f t="shared" si="1524"/>
        <v>4.2909843194902167E-2</v>
      </c>
      <c r="V1301" s="5">
        <f t="shared" si="1525"/>
        <v>5.6246397315228482E-3</v>
      </c>
      <c r="W1301" s="5">
        <f t="shared" si="1526"/>
        <v>7.0153071595459443E-2</v>
      </c>
      <c r="X1301" s="5">
        <f t="shared" si="1527"/>
        <v>5.4968402325953118E-2</v>
      </c>
      <c r="Y1301" s="5">
        <f t="shared" si="1528"/>
        <v>2.1535231355881299E-2</v>
      </c>
      <c r="Z1301" s="5">
        <f t="shared" si="1529"/>
        <v>6.4584776893841156E-3</v>
      </c>
      <c r="AA1301" s="5">
        <f t="shared" si="1530"/>
        <v>1.1207328350412561E-2</v>
      </c>
      <c r="AB1301" s="5">
        <f t="shared" si="1531"/>
        <v>9.7239794572967601E-3</v>
      </c>
      <c r="AC1301" s="5">
        <f t="shared" si="1532"/>
        <v>4.7798369614982471E-4</v>
      </c>
      <c r="AD1301" s="5">
        <f t="shared" si="1533"/>
        <v>3.0433971671553848E-2</v>
      </c>
      <c r="AE1301" s="5">
        <f t="shared" si="1534"/>
        <v>2.3846522485366246E-2</v>
      </c>
      <c r="AF1301" s="5">
        <f t="shared" si="1535"/>
        <v>9.342465071303728E-3</v>
      </c>
      <c r="AG1301" s="5">
        <f t="shared" si="1536"/>
        <v>2.4400945298443922E-3</v>
      </c>
      <c r="AH1301" s="5">
        <f t="shared" si="1537"/>
        <v>1.2651341985795378E-3</v>
      </c>
      <c r="AI1301" s="5">
        <f t="shared" si="1538"/>
        <v>2.1953740575929785E-3</v>
      </c>
      <c r="AJ1301" s="5">
        <f t="shared" si="1539"/>
        <v>1.9048047464702421E-3</v>
      </c>
      <c r="AK1301" s="5">
        <f t="shared" si="1540"/>
        <v>1.1017958753245091E-3</v>
      </c>
      <c r="AL1301" s="5">
        <f t="shared" si="1541"/>
        <v>2.5996293416439342E-5</v>
      </c>
      <c r="AM1301" s="5">
        <f t="shared" si="1542"/>
        <v>1.0562350136810141E-2</v>
      </c>
      <c r="AN1301" s="5">
        <f t="shared" si="1543"/>
        <v>8.2761238905659559E-3</v>
      </c>
      <c r="AO1301" s="5">
        <f t="shared" si="1544"/>
        <v>3.242376259299145E-3</v>
      </c>
      <c r="AP1301" s="5">
        <f t="shared" si="1545"/>
        <v>8.4685407048667701E-4</v>
      </c>
      <c r="AQ1301" s="5">
        <f t="shared" si="1546"/>
        <v>1.6588801530429214E-4</v>
      </c>
      <c r="AR1301" s="5">
        <f t="shared" si="1547"/>
        <v>1.9825904708737897E-4</v>
      </c>
      <c r="AS1301" s="5">
        <f t="shared" si="1548"/>
        <v>3.4403683747339048E-4</v>
      </c>
      <c r="AT1301" s="5">
        <f t="shared" si="1549"/>
        <v>2.9850175131358964E-4</v>
      </c>
      <c r="AU1301" s="5">
        <f t="shared" si="1550"/>
        <v>1.7266231564359109E-4</v>
      </c>
      <c r="AV1301" s="5">
        <f t="shared" si="1551"/>
        <v>7.4904774709565948E-5</v>
      </c>
      <c r="AW1301" s="5">
        <f t="shared" si="1552"/>
        <v>9.818548392231026E-7</v>
      </c>
      <c r="AX1301" s="5">
        <f t="shared" si="1553"/>
        <v>3.0547891682956019E-3</v>
      </c>
      <c r="AY1301" s="5">
        <f t="shared" si="1554"/>
        <v>2.3935784450342516E-3</v>
      </c>
      <c r="AZ1301" s="5">
        <f t="shared" si="1555"/>
        <v>9.377435654142316E-4</v>
      </c>
      <c r="BA1301" s="5">
        <f t="shared" si="1556"/>
        <v>2.4492282571035936E-4</v>
      </c>
      <c r="BB1301" s="5">
        <f t="shared" si="1557"/>
        <v>4.7977287794650536E-5</v>
      </c>
      <c r="BC1301" s="5">
        <f t="shared" si="1558"/>
        <v>7.5185157200588853E-6</v>
      </c>
      <c r="BD1301" s="5">
        <f t="shared" si="1559"/>
        <v>2.5890961999741542E-5</v>
      </c>
      <c r="BE1301" s="5">
        <f t="shared" si="1560"/>
        <v>4.4928313821709336E-5</v>
      </c>
      <c r="BF1301" s="5">
        <f t="shared" si="1561"/>
        <v>3.8981815022596462E-5</v>
      </c>
      <c r="BG1301" s="5">
        <f t="shared" si="1562"/>
        <v>2.2548244424605523E-5</v>
      </c>
      <c r="BH1301" s="5">
        <f t="shared" si="1563"/>
        <v>9.7819328000191487E-6</v>
      </c>
      <c r="BI1301" s="5">
        <f t="shared" si="1564"/>
        <v>3.3948970040318997E-6</v>
      </c>
      <c r="BJ1301" s="8">
        <f t="shared" si="1565"/>
        <v>0.59859507056875949</v>
      </c>
      <c r="BK1301" s="8">
        <f t="shared" si="1566"/>
        <v>0.23583260200458273</v>
      </c>
      <c r="BL1301" s="8">
        <f t="shared" si="1567"/>
        <v>0.15938724572468366</v>
      </c>
      <c r="BM1301" s="8">
        <f t="shared" si="1568"/>
        <v>0.45889098445371579</v>
      </c>
      <c r="BN1301" s="8">
        <f t="shared" si="1569"/>
        <v>0.5389898149434994</v>
      </c>
    </row>
    <row r="1302" spans="1:66" x14ac:dyDescent="0.25">
      <c r="A1302" t="s">
        <v>19</v>
      </c>
      <c r="B1302" t="s">
        <v>249</v>
      </c>
      <c r="C1302" t="s">
        <v>154</v>
      </c>
      <c r="D1302" s="7" t="s">
        <v>563</v>
      </c>
      <c r="E1302">
        <f>VLOOKUP(A1302,home!$A$2:$E$405,3,FALSE)</f>
        <v>1.5815789473684201</v>
      </c>
      <c r="F1302">
        <f>VLOOKUP(B1302,home!$B$2:$E$405,3,FALSE)</f>
        <v>1.2</v>
      </c>
      <c r="G1302">
        <f>VLOOKUP(C1302,away!$B$2:$E$405,4,FALSE)</f>
        <v>1.2</v>
      </c>
      <c r="H1302">
        <f>VLOOKUP(A1302,away!$A$2:$E$405,3,FALSE)</f>
        <v>1.22631578947368</v>
      </c>
      <c r="I1302">
        <f>VLOOKUP(C1302,away!$B$2:$E$405,3,FALSE)</f>
        <v>0.53</v>
      </c>
      <c r="J1302">
        <f>VLOOKUP(B1302,home!$B$2:$E$405,4,FALSE)</f>
        <v>0.77</v>
      </c>
      <c r="K1302" s="3">
        <f t="shared" si="1514"/>
        <v>2.2774736842105248</v>
      </c>
      <c r="L1302" s="3">
        <f t="shared" si="1515"/>
        <v>0.50045947368420884</v>
      </c>
      <c r="M1302" s="5">
        <f t="shared" si="1516"/>
        <v>6.2166863777066289E-2</v>
      </c>
      <c r="N1302" s="5">
        <f t="shared" si="1517"/>
        <v>0.14158339628216898</v>
      </c>
      <c r="O1302" s="5">
        <f t="shared" si="1518"/>
        <v>3.1111995926468503E-2</v>
      </c>
      <c r="P1302" s="5">
        <f t="shared" si="1519"/>
        <v>7.0856751985797051E-2</v>
      </c>
      <c r="Q1302" s="5">
        <f t="shared" si="1520"/>
        <v>0.16122622957689506</v>
      </c>
      <c r="R1302" s="5">
        <f t="shared" si="1521"/>
        <v>7.7851465533128371E-3</v>
      </c>
      <c r="S1302" s="5">
        <f t="shared" si="1522"/>
        <v>2.019033532068298E-2</v>
      </c>
      <c r="T1302" s="5">
        <f t="shared" si="1523"/>
        <v>8.0687193998142323E-2</v>
      </c>
      <c r="U1302" s="5">
        <f t="shared" si="1524"/>
        <v>1.7730466402892255E-2</v>
      </c>
      <c r="V1302" s="5">
        <f t="shared" si="1525"/>
        <v>2.55695629366152E-3</v>
      </c>
      <c r="W1302" s="5">
        <f t="shared" si="1526"/>
        <v>0.12239616502195437</v>
      </c>
      <c r="X1302" s="5">
        <f t="shared" si="1527"/>
        <v>6.1254320327852857E-2</v>
      </c>
      <c r="Y1302" s="5">
        <f t="shared" si="1528"/>
        <v>1.5327652456080587E-2</v>
      </c>
      <c r="Z1302" s="5">
        <f t="shared" si="1529"/>
        <v>1.2987167822084583E-3</v>
      </c>
      <c r="AA1302" s="5">
        <f t="shared" si="1530"/>
        <v>2.9577932947223349E-3</v>
      </c>
      <c r="AB1302" s="5">
        <f t="shared" si="1531"/>
        <v>3.3681481960322317E-3</v>
      </c>
      <c r="AC1302" s="5">
        <f t="shared" si="1532"/>
        <v>1.8214850216287444E-4</v>
      </c>
      <c r="AD1302" s="5">
        <f t="shared" si="1533"/>
        <v>6.9688511221447466E-2</v>
      </c>
      <c r="AE1302" s="5">
        <f t="shared" si="1534"/>
        <v>3.487627564772168E-2</v>
      </c>
      <c r="AF1302" s="5">
        <f t="shared" si="1535"/>
        <v>8.7270812773620893E-3</v>
      </c>
      <c r="AG1302" s="5">
        <f t="shared" si="1536"/>
        <v>1.455850167622648E-3</v>
      </c>
      <c r="AH1302" s="5">
        <f t="shared" si="1537"/>
        <v>1.6248877932222361E-4</v>
      </c>
      <c r="AI1302" s="5">
        <f t="shared" si="1538"/>
        <v>3.7006391888585549E-4</v>
      </c>
      <c r="AJ1302" s="5">
        <f t="shared" si="1539"/>
        <v>4.2140541836917711E-4</v>
      </c>
      <c r="AK1302" s="5">
        <f t="shared" si="1540"/>
        <v>3.1991325023984248E-4</v>
      </c>
      <c r="AL1302" s="5">
        <f t="shared" si="1541"/>
        <v>8.3043926993791713E-6</v>
      </c>
      <c r="AM1302" s="5">
        <f t="shared" si="1542"/>
        <v>3.1742750079731291E-2</v>
      </c>
      <c r="AN1302" s="5">
        <f t="shared" si="1543"/>
        <v>1.5885959998191698E-2</v>
      </c>
      <c r="AO1302" s="5">
        <f t="shared" si="1544"/>
        <v>3.975139589831706E-3</v>
      </c>
      <c r="AP1302" s="5">
        <f t="shared" si="1545"/>
        <v>6.6313208898281242E-4</v>
      </c>
      <c r="AQ1302" s="5">
        <f t="shared" si="1546"/>
        <v>8.2967684058862079E-5</v>
      </c>
      <c r="AR1302" s="5">
        <f t="shared" si="1547"/>
        <v>1.6263809795837923E-5</v>
      </c>
      <c r="AS1302" s="5">
        <f t="shared" si="1548"/>
        <v>3.7040398815026215E-5</v>
      </c>
      <c r="AT1302" s="5">
        <f t="shared" si="1549"/>
        <v>4.217926677694246E-5</v>
      </c>
      <c r="AU1302" s="5">
        <f t="shared" si="1550"/>
        <v>3.2020723367927246E-5</v>
      </c>
      <c r="AV1302" s="5">
        <f t="shared" si="1551"/>
        <v>1.823158870495983E-5</v>
      </c>
      <c r="AW1302" s="5">
        <f t="shared" si="1552"/>
        <v>2.6292244334300699E-7</v>
      </c>
      <c r="AX1302" s="5">
        <f t="shared" si="1553"/>
        <v>1.2048879661843261E-2</v>
      </c>
      <c r="AY1302" s="5">
        <f t="shared" si="1554"/>
        <v>6.0299759740504461E-3</v>
      </c>
      <c r="AZ1302" s="5">
        <f t="shared" si="1555"/>
        <v>1.5088793011508554E-3</v>
      </c>
      <c r="BA1302" s="5">
        <f t="shared" si="1556"/>
        <v>2.5171098030231793E-4</v>
      </c>
      <c r="BB1302" s="5">
        <f t="shared" si="1557"/>
        <v>3.1492786180658581E-5</v>
      </c>
      <c r="BC1302" s="5">
        <f t="shared" si="1558"/>
        <v>3.1521726393643449E-6</v>
      </c>
      <c r="BD1302" s="5">
        <f t="shared" si="1559"/>
        <v>1.3565629484208531E-6</v>
      </c>
      <c r="BE1302" s="5">
        <f t="shared" si="1560"/>
        <v>3.0895364160035323E-6</v>
      </c>
      <c r="BF1302" s="5">
        <f t="shared" si="1561"/>
        <v>3.5181689419290731E-6</v>
      </c>
      <c r="BG1302" s="5">
        <f t="shared" si="1562"/>
        <v>2.6708457272834171E-6</v>
      </c>
      <c r="BH1302" s="5">
        <f t="shared" si="1563"/>
        <v>1.5206952146185258E-6</v>
      </c>
      <c r="BI1302" s="5">
        <f t="shared" si="1564"/>
        <v>6.9266866659971373E-7</v>
      </c>
      <c r="BJ1302" s="8">
        <f t="shared" si="1565"/>
        <v>0.76944671629421124</v>
      </c>
      <c r="BK1302" s="8">
        <f t="shared" si="1566"/>
        <v>0.16199133624612055</v>
      </c>
      <c r="BL1302" s="8">
        <f t="shared" si="1567"/>
        <v>6.4386006005620805E-2</v>
      </c>
      <c r="BM1302" s="8">
        <f t="shared" si="1568"/>
        <v>0.51636267817484538</v>
      </c>
      <c r="BN1302" s="8">
        <f t="shared" si="1569"/>
        <v>0.47473038410170876</v>
      </c>
    </row>
    <row r="1303" spans="1:66" x14ac:dyDescent="0.25">
      <c r="A1303" t="s">
        <v>19</v>
      </c>
      <c r="B1303" t="s">
        <v>148</v>
      </c>
      <c r="C1303" t="s">
        <v>247</v>
      </c>
      <c r="D1303" s="7" t="s">
        <v>563</v>
      </c>
      <c r="E1303">
        <f>VLOOKUP(A1303,home!$A$2:$E$405,3,FALSE)</f>
        <v>1.5815789473684201</v>
      </c>
      <c r="F1303">
        <f>VLOOKUP(B1303,home!$B$2:$E$405,3,FALSE)</f>
        <v>0.88</v>
      </c>
      <c r="G1303">
        <f>VLOOKUP(C1303,away!$B$2:$E$405,4,FALSE)</f>
        <v>0.5</v>
      </c>
      <c r="H1303">
        <f>VLOOKUP(A1303,away!$A$2:$E$405,3,FALSE)</f>
        <v>1.22631578947368</v>
      </c>
      <c r="I1303">
        <f>VLOOKUP(C1303,away!$B$2:$E$405,3,FALSE)</f>
        <v>0.83</v>
      </c>
      <c r="J1303">
        <f>VLOOKUP(B1303,home!$B$2:$E$405,4,FALSE)</f>
        <v>0.41</v>
      </c>
      <c r="K1303" s="3">
        <f t="shared" si="1514"/>
        <v>0.69589473684210479</v>
      </c>
      <c r="L1303" s="3">
        <f t="shared" si="1515"/>
        <v>0.41731526315789325</v>
      </c>
      <c r="M1303" s="5">
        <f t="shared" si="1516"/>
        <v>0.32850277289908325</v>
      </c>
      <c r="N1303" s="5">
        <f t="shared" si="1517"/>
        <v>0.22860335069850921</v>
      </c>
      <c r="O1303" s="5">
        <f t="shared" si="1518"/>
        <v>0.13708922112047858</v>
      </c>
      <c r="P1303" s="5">
        <f t="shared" si="1519"/>
        <v>9.5399667455524528E-2</v>
      </c>
      <c r="Q1303" s="5">
        <f t="shared" si="1520"/>
        <v>7.9541934287781224E-2</v>
      </c>
      <c r="R1303" s="5">
        <f t="shared" si="1521"/>
        <v>2.8604712194001559E-2</v>
      </c>
      <c r="S1303" s="5">
        <f t="shared" si="1522"/>
        <v>6.9261946180135762E-3</v>
      </c>
      <c r="T1303" s="5">
        <f t="shared" si="1523"/>
        <v>3.3194063239393279E-2</v>
      </c>
      <c r="U1303" s="5">
        <f t="shared" si="1524"/>
        <v>1.9905868664688856E-2</v>
      </c>
      <c r="V1303" s="5">
        <f t="shared" si="1525"/>
        <v>2.2349098117006866E-4</v>
      </c>
      <c r="W1303" s="5">
        <f t="shared" si="1526"/>
        <v>1.8450937809702507E-2</v>
      </c>
      <c r="X1303" s="5">
        <f t="shared" si="1527"/>
        <v>7.6998579675659241E-3</v>
      </c>
      <c r="Y1303" s="5">
        <f t="shared" si="1528"/>
        <v>1.6066341270065869E-3</v>
      </c>
      <c r="Z1303" s="5">
        <f t="shared" si="1529"/>
        <v>3.9790609989318534E-3</v>
      </c>
      <c r="AA1303" s="5">
        <f t="shared" si="1530"/>
        <v>2.7690076067303643E-3</v>
      </c>
      <c r="AB1303" s="5">
        <f t="shared" si="1531"/>
        <v>9.6346890989970656E-4</v>
      </c>
      <c r="AC1303" s="5">
        <f t="shared" si="1532"/>
        <v>4.0564660030821271E-6</v>
      </c>
      <c r="AD1303" s="5">
        <f t="shared" si="1533"/>
        <v>3.2099776278932406E-3</v>
      </c>
      <c r="AE1303" s="5">
        <f t="shared" si="1534"/>
        <v>1.3395726585152176E-3</v>
      </c>
      <c r="AF1303" s="5">
        <f t="shared" si="1535"/>
        <v>2.795120582536983E-4</v>
      </c>
      <c r="AG1303" s="5">
        <f t="shared" si="1536"/>
        <v>3.888154938198217E-5</v>
      </c>
      <c r="AH1303" s="5">
        <f t="shared" si="1537"/>
        <v>4.1513072197263894E-4</v>
      </c>
      <c r="AI1303" s="5">
        <f t="shared" si="1538"/>
        <v>2.888872845222225E-4</v>
      </c>
      <c r="AJ1303" s="5">
        <f t="shared" si="1539"/>
        <v>1.0051757041981113E-4</v>
      </c>
      <c r="AK1303" s="5">
        <f t="shared" si="1540"/>
        <v>2.3316549405100737E-5</v>
      </c>
      <c r="AL1303" s="5">
        <f t="shared" si="1541"/>
        <v>4.7121125258514461E-8</v>
      </c>
      <c r="AM1303" s="5">
        <f t="shared" si="1542"/>
        <v>4.4676130732636222E-4</v>
      </c>
      <c r="AN1303" s="5">
        <f t="shared" si="1543"/>
        <v>1.8644031253566527E-4</v>
      </c>
      <c r="AO1303" s="5">
        <f t="shared" si="1544"/>
        <v>3.8902194044530499E-5</v>
      </c>
      <c r="AP1303" s="5">
        <f t="shared" si="1545"/>
        <v>5.4114931150375578E-6</v>
      </c>
      <c r="AQ1303" s="5">
        <f t="shared" si="1546"/>
        <v>5.6457466834475646E-7</v>
      </c>
      <c r="AR1303" s="5">
        <f t="shared" si="1547"/>
        <v>3.4648077296987602E-5</v>
      </c>
      <c r="AS1303" s="5">
        <f t="shared" si="1548"/>
        <v>2.4111414632672089E-5</v>
      </c>
      <c r="AT1303" s="5">
        <f t="shared" si="1549"/>
        <v>8.3895032703471091E-6</v>
      </c>
      <c r="AU1303" s="5">
        <f t="shared" si="1550"/>
        <v>1.9460703901847267E-6</v>
      </c>
      <c r="AV1303" s="5">
        <f t="shared" si="1551"/>
        <v>3.3856503551345304E-7</v>
      </c>
      <c r="AW1303" s="5">
        <f t="shared" si="1552"/>
        <v>3.8012022108337083E-10</v>
      </c>
      <c r="AX1303" s="5">
        <f t="shared" si="1553"/>
        <v>5.1816473732185573E-5</v>
      </c>
      <c r="AY1303" s="5">
        <f t="shared" si="1554"/>
        <v>2.1623805371461086E-5</v>
      </c>
      <c r="AZ1303" s="5">
        <f t="shared" si="1555"/>
        <v>4.511972014533173E-6</v>
      </c>
      <c r="BA1303" s="5">
        <f t="shared" si="1556"/>
        <v>6.276382628686537E-7</v>
      </c>
      <c r="BB1303" s="5">
        <f t="shared" si="1557"/>
        <v>6.5480756709248789E-8</v>
      </c>
      <c r="BC1303" s="5">
        <f t="shared" si="1558"/>
        <v>5.4652238435796283E-9</v>
      </c>
      <c r="BD1303" s="5">
        <f t="shared" si="1559"/>
        <v>2.4098619158512342E-6</v>
      </c>
      <c r="BE1303" s="5">
        <f t="shared" si="1560"/>
        <v>1.6770102237571049E-6</v>
      </c>
      <c r="BF1303" s="5">
        <f t="shared" si="1561"/>
        <v>5.8351129417148489E-7</v>
      </c>
      <c r="BG1303" s="5">
        <f t="shared" si="1562"/>
        <v>1.3535414616728716E-7</v>
      </c>
      <c r="BH1303" s="5">
        <f t="shared" si="1563"/>
        <v>2.3548059481893017E-8</v>
      </c>
      <c r="BI1303" s="5">
        <f t="shared" si="1564"/>
        <v>3.2773941312588349E-9</v>
      </c>
      <c r="BJ1303" s="8">
        <f t="shared" si="1565"/>
        <v>0.37472145274105445</v>
      </c>
      <c r="BK1303" s="8">
        <f t="shared" si="1566"/>
        <v>0.43107785334629128</v>
      </c>
      <c r="BL1303" s="8">
        <f t="shared" si="1567"/>
        <v>0.19023439681577811</v>
      </c>
      <c r="BM1303" s="8">
        <f t="shared" si="1568"/>
        <v>0.102249481821426</v>
      </c>
      <c r="BN1303" s="8">
        <f t="shared" si="1569"/>
        <v>0.89774165865537836</v>
      </c>
    </row>
    <row r="1304" spans="1:66" x14ac:dyDescent="0.25">
      <c r="A1304" t="s">
        <v>19</v>
      </c>
      <c r="B1304" t="s">
        <v>141</v>
      </c>
      <c r="C1304" t="s">
        <v>20</v>
      </c>
      <c r="D1304" s="7" t="s">
        <v>563</v>
      </c>
      <c r="E1304">
        <f>VLOOKUP(A1304,home!$A$2:$E$405,3,FALSE)</f>
        <v>1.5815789473684201</v>
      </c>
      <c r="F1304">
        <f>VLOOKUP(B1304,home!$B$2:$E$405,3,FALSE)</f>
        <v>0.77</v>
      </c>
      <c r="G1304">
        <f>VLOOKUP(C1304,away!$B$2:$E$405,4,FALSE)</f>
        <v>1.1599999999999999</v>
      </c>
      <c r="H1304">
        <f>VLOOKUP(A1304,away!$A$2:$E$405,3,FALSE)</f>
        <v>1.22631578947368</v>
      </c>
      <c r="I1304">
        <f>VLOOKUP(C1304,away!$B$2:$E$405,3,FALSE)</f>
        <v>0.73</v>
      </c>
      <c r="J1304">
        <f>VLOOKUP(B1304,home!$B$2:$E$405,4,FALSE)</f>
        <v>0.99</v>
      </c>
      <c r="K1304" s="3">
        <f t="shared" si="1514"/>
        <v>1.4126663157894725</v>
      </c>
      <c r="L1304" s="3">
        <f t="shared" si="1515"/>
        <v>0.88625842105262853</v>
      </c>
      <c r="M1304" s="5">
        <f t="shared" si="1516"/>
        <v>0.10036670634367109</v>
      </c>
      <c r="N1304" s="5">
        <f t="shared" si="1517"/>
        <v>0.14178466527843772</v>
      </c>
      <c r="O1304" s="5">
        <f t="shared" si="1518"/>
        <v>8.8950838690394773E-2</v>
      </c>
      <c r="P1304" s="5">
        <f t="shared" si="1519"/>
        <v>0.12565785357914366</v>
      </c>
      <c r="Q1304" s="5">
        <f t="shared" si="1520"/>
        <v>0.1001472103671671</v>
      </c>
      <c r="R1304" s="5">
        <f t="shared" si="1521"/>
        <v>3.9416714924528161E-2</v>
      </c>
      <c r="S1304" s="5">
        <f t="shared" si="1522"/>
        <v>3.9330512929383346E-2</v>
      </c>
      <c r="T1304" s="5">
        <f t="shared" si="1523"/>
        <v>8.8756308532830952E-2</v>
      </c>
      <c r="U1304" s="5">
        <f t="shared" si="1524"/>
        <v>5.5682665452957109E-2</v>
      </c>
      <c r="V1304" s="5">
        <f t="shared" si="1525"/>
        <v>5.4712563723297901E-3</v>
      </c>
      <c r="W1304" s="5">
        <f t="shared" si="1526"/>
        <v>4.7158196901993077E-2</v>
      </c>
      <c r="X1304" s="5">
        <f t="shared" si="1527"/>
        <v>4.1794349126049346E-2</v>
      </c>
      <c r="Y1304" s="5">
        <f t="shared" si="1528"/>
        <v>1.8520296932687395E-2</v>
      </c>
      <c r="Z1304" s="5">
        <f t="shared" si="1529"/>
        <v>1.1644465177364637E-2</v>
      </c>
      <c r="AA1304" s="5">
        <f t="shared" si="1530"/>
        <v>1.6449743721446506E-2</v>
      </c>
      <c r="AB1304" s="5">
        <f t="shared" si="1531"/>
        <v>1.1618999429328425E-2</v>
      </c>
      <c r="AC1304" s="5">
        <f t="shared" si="1532"/>
        <v>4.2812150884854045E-4</v>
      </c>
      <c r="AD1304" s="5">
        <f t="shared" si="1533"/>
        <v>1.665469906920327E-2</v>
      </c>
      <c r="AE1304" s="5">
        <f t="shared" si="1534"/>
        <v>1.4760367300178772E-2</v>
      </c>
      <c r="AF1304" s="5">
        <f t="shared" si="1535"/>
        <v>6.540749908806643E-3</v>
      </c>
      <c r="AG1304" s="5">
        <f t="shared" si="1536"/>
        <v>1.9322648955596999E-3</v>
      </c>
      <c r="AH1304" s="5">
        <f t="shared" si="1537"/>
        <v>2.5800013305233749E-3</v>
      </c>
      <c r="AI1304" s="5">
        <f t="shared" si="1538"/>
        <v>3.6446809743223927E-3</v>
      </c>
      <c r="AJ1304" s="5">
        <f t="shared" si="1539"/>
        <v>2.5743590221120006E-3</v>
      </c>
      <c r="AK1304" s="5">
        <f t="shared" si="1540"/>
        <v>1.2122367584287831E-3</v>
      </c>
      <c r="AL1304" s="5">
        <f t="shared" si="1541"/>
        <v>2.1440109706803884E-5</v>
      </c>
      <c r="AM1304" s="5">
        <f t="shared" si="1542"/>
        <v>4.705506474934746E-3</v>
      </c>
      <c r="AN1304" s="5">
        <f t="shared" si="1543"/>
        <v>4.1702947387285876E-3</v>
      </c>
      <c r="AO1304" s="5">
        <f t="shared" si="1544"/>
        <v>1.8479794152348409E-3</v>
      </c>
      <c r="AP1304" s="5">
        <f t="shared" si="1545"/>
        <v>5.4592910622793E-4</v>
      </c>
      <c r="AQ1304" s="5">
        <f t="shared" si="1546"/>
        <v>1.2095856692305949E-4</v>
      </c>
      <c r="AR1304" s="5">
        <f t="shared" si="1547"/>
        <v>4.5730958110066551E-4</v>
      </c>
      <c r="AS1304" s="5">
        <f t="shared" si="1548"/>
        <v>6.4602584110870411E-4</v>
      </c>
      <c r="AT1304" s="5">
        <f t="shared" si="1549"/>
        <v>4.5630947243191418E-4</v>
      </c>
      <c r="AU1304" s="5">
        <f t="shared" si="1550"/>
        <v>2.1487100709341006E-4</v>
      </c>
      <c r="AV1304" s="5">
        <f t="shared" si="1551"/>
        <v>7.5885258490155302E-5</v>
      </c>
      <c r="AW1304" s="5">
        <f t="shared" si="1552"/>
        <v>7.4563187789729982E-7</v>
      </c>
      <c r="AX1304" s="5">
        <f t="shared" si="1553"/>
        <v>1.1078850826449298E-3</v>
      </c>
      <c r="AY1304" s="5">
        <f t="shared" si="1554"/>
        <v>9.8187248405265642E-4</v>
      </c>
      <c r="AZ1304" s="5">
        <f t="shared" si="1555"/>
        <v>4.3509637869576468E-4</v>
      </c>
      <c r="BA1304" s="5">
        <f t="shared" si="1556"/>
        <v>1.285359431962083E-4</v>
      </c>
      <c r="BB1304" s="5">
        <f t="shared" si="1557"/>
        <v>2.8479015516395483E-5</v>
      </c>
      <c r="BC1304" s="5">
        <f t="shared" si="1558"/>
        <v>5.0479534649387949E-6</v>
      </c>
      <c r="BD1304" s="5">
        <f t="shared" si="1559"/>
        <v>6.7549077879752424E-5</v>
      </c>
      <c r="BE1304" s="5">
        <f t="shared" si="1560"/>
        <v>9.5424306983366E-5</v>
      </c>
      <c r="BF1304" s="5">
        <f t="shared" si="1561"/>
        <v>6.7401352091477665E-5</v>
      </c>
      <c r="BG1304" s="5">
        <f t="shared" si="1562"/>
        <v>3.1738539912765605E-5</v>
      </c>
      <c r="BH1304" s="5">
        <f t="shared" si="1563"/>
        <v>1.1208991561775928E-5</v>
      </c>
      <c r="BI1304" s="5">
        <f t="shared" si="1564"/>
        <v>3.1669129626578557E-6</v>
      </c>
      <c r="BJ1304" s="8">
        <f t="shared" si="1565"/>
        <v>0.49212669347253407</v>
      </c>
      <c r="BK1304" s="8">
        <f t="shared" si="1566"/>
        <v>0.27225776332713592</v>
      </c>
      <c r="BL1304" s="8">
        <f t="shared" si="1567"/>
        <v>0.22425713064565816</v>
      </c>
      <c r="BM1304" s="8">
        <f t="shared" si="1568"/>
        <v>0.40298093658717554</v>
      </c>
      <c r="BN1304" s="8">
        <f t="shared" si="1569"/>
        <v>0.59632398918334251</v>
      </c>
    </row>
    <row r="1305" spans="1:66" x14ac:dyDescent="0.25">
      <c r="A1305" t="s">
        <v>19</v>
      </c>
      <c r="B1305" t="s">
        <v>352</v>
      </c>
      <c r="C1305" t="s">
        <v>245</v>
      </c>
      <c r="D1305" s="7" t="s">
        <v>563</v>
      </c>
      <c r="E1305">
        <f>VLOOKUP(A1305,home!$A$2:$E$405,3,FALSE)</f>
        <v>1.5815789473684201</v>
      </c>
      <c r="F1305">
        <f>VLOOKUP(B1305,home!$B$2:$E$405,3,FALSE)</f>
        <v>0.67</v>
      </c>
      <c r="G1305">
        <f>VLOOKUP(C1305,away!$B$2:$E$405,4,FALSE)</f>
        <v>0.93</v>
      </c>
      <c r="H1305">
        <f>VLOOKUP(A1305,away!$A$2:$E$405,3,FALSE)</f>
        <v>1.22631578947368</v>
      </c>
      <c r="I1305">
        <f>VLOOKUP(C1305,away!$B$2:$E$405,3,FALSE)</f>
        <v>0.73</v>
      </c>
      <c r="J1305">
        <f>VLOOKUP(B1305,home!$B$2:$E$405,4,FALSE)</f>
        <v>0.94</v>
      </c>
      <c r="K1305" s="3">
        <f t="shared" si="1514"/>
        <v>0.98548184210526268</v>
      </c>
      <c r="L1305" s="3">
        <f t="shared" si="1515"/>
        <v>0.84149789473683911</v>
      </c>
      <c r="M1305" s="5">
        <f t="shared" si="1516"/>
        <v>0.16089879134653878</v>
      </c>
      <c r="N1305" s="5">
        <f t="shared" si="1517"/>
        <v>0.15856283728869733</v>
      </c>
      <c r="O1305" s="5">
        <f t="shared" si="1518"/>
        <v>0.13539599418381432</v>
      </c>
      <c r="P1305" s="5">
        <f t="shared" si="1519"/>
        <v>0.13343029376193877</v>
      </c>
      <c r="Q1305" s="5">
        <f t="shared" si="1520"/>
        <v>7.8130398490351236E-2</v>
      </c>
      <c r="R1305" s="5">
        <f t="shared" si="1521"/>
        <v>5.696772203074052E-2</v>
      </c>
      <c r="S1305" s="5">
        <f t="shared" si="1522"/>
        <v>2.7662798372195884E-2</v>
      </c>
      <c r="T1305" s="5">
        <f t="shared" si="1523"/>
        <v>6.574656584458087E-2</v>
      </c>
      <c r="U1305" s="5">
        <f t="shared" si="1524"/>
        <v>5.6140655647394726E-2</v>
      </c>
      <c r="V1305" s="5">
        <f t="shared" si="1525"/>
        <v>2.5489144671417842E-3</v>
      </c>
      <c r="W1305" s="5">
        <f t="shared" si="1526"/>
        <v>2.5665363009563194E-2</v>
      </c>
      <c r="X1305" s="5">
        <f t="shared" si="1527"/>
        <v>2.1597348940204174E-2</v>
      </c>
      <c r="Y1305" s="5">
        <f t="shared" si="1528"/>
        <v>9.0870618325393556E-3</v>
      </c>
      <c r="Z1305" s="5">
        <f t="shared" si="1529"/>
        <v>1.5979406052273867E-2</v>
      </c>
      <c r="AA1305" s="5">
        <f t="shared" si="1530"/>
        <v>1.5747414512142836E-2</v>
      </c>
      <c r="AB1305" s="5">
        <f t="shared" si="1531"/>
        <v>7.7593955309108332E-3</v>
      </c>
      <c r="AC1305" s="5">
        <f t="shared" si="1532"/>
        <v>1.3211037948083535E-4</v>
      </c>
      <c r="AD1305" s="5">
        <f t="shared" si="1533"/>
        <v>6.3231873042411497E-3</v>
      </c>
      <c r="AE1305" s="5">
        <f t="shared" si="1534"/>
        <v>5.3209488045456365E-3</v>
      </c>
      <c r="AF1305" s="5">
        <f t="shared" si="1535"/>
        <v>2.2387836085138268E-3</v>
      </c>
      <c r="AG1305" s="5">
        <f t="shared" si="1536"/>
        <v>6.2797723111190972E-4</v>
      </c>
      <c r="AH1305" s="5">
        <f t="shared" si="1537"/>
        <v>3.3616591380333911E-3</v>
      </c>
      <c r="AI1305" s="5">
        <f t="shared" si="1538"/>
        <v>3.3128540398791356E-3</v>
      </c>
      <c r="AJ1305" s="5">
        <f t="shared" si="1539"/>
        <v>1.6323787509229758E-3</v>
      </c>
      <c r="AK1305" s="5">
        <f t="shared" si="1540"/>
        <v>5.3622653949102076E-4</v>
      </c>
      <c r="AL1305" s="5">
        <f t="shared" si="1541"/>
        <v>4.3822645516742181E-6</v>
      </c>
      <c r="AM1305" s="5">
        <f t="shared" si="1542"/>
        <v>1.2462772545120361E-3</v>
      </c>
      <c r="AN1305" s="5">
        <f t="shared" si="1543"/>
        <v>1.0487396859302862E-3</v>
      </c>
      <c r="AO1305" s="5">
        <f t="shared" si="1544"/>
        <v>4.4125611891865471E-4</v>
      </c>
      <c r="AP1305" s="5">
        <f t="shared" si="1545"/>
        <v>1.2377203170326544E-4</v>
      </c>
      <c r="AQ1305" s="5">
        <f t="shared" si="1546"/>
        <v>2.6038476026399793E-5</v>
      </c>
      <c r="AR1305" s="5">
        <f t="shared" si="1547"/>
        <v>5.6576581749559138E-4</v>
      </c>
      <c r="AS1305" s="5">
        <f t="shared" si="1548"/>
        <v>5.5755194002574517E-4</v>
      </c>
      <c r="AT1305" s="5">
        <f t="shared" si="1549"/>
        <v>2.7472865646296717E-4</v>
      </c>
      <c r="AU1305" s="5">
        <f t="shared" si="1550"/>
        <v>9.0246700816742925E-5</v>
      </c>
      <c r="AV1305" s="5">
        <f t="shared" si="1551"/>
        <v>2.2234121241201582E-5</v>
      </c>
      <c r="AW1305" s="5">
        <f t="shared" si="1552"/>
        <v>1.0094800753990317E-7</v>
      </c>
      <c r="AX1305" s="5">
        <f t="shared" si="1553"/>
        <v>2.0469726742506836E-4</v>
      </c>
      <c r="AY1305" s="5">
        <f t="shared" si="1554"/>
        <v>1.7225231959657879E-4</v>
      </c>
      <c r="AZ1305" s="5">
        <f t="shared" si="1555"/>
        <v>7.2474982152029096E-5</v>
      </c>
      <c r="BA1305" s="5">
        <f t="shared" si="1556"/>
        <v>2.0329181634007495E-5</v>
      </c>
      <c r="BB1305" s="5">
        <f t="shared" si="1557"/>
        <v>4.2767408866850298E-6</v>
      </c>
      <c r="BC1305" s="5">
        <f t="shared" si="1558"/>
        <v>7.1977369049608331E-7</v>
      </c>
      <c r="BD1305" s="5">
        <f t="shared" si="1559"/>
        <v>7.9348457389434433E-5</v>
      </c>
      <c r="BE1305" s="5">
        <f t="shared" si="1560"/>
        <v>7.819646395635079E-5</v>
      </c>
      <c r="BF1305" s="5">
        <f t="shared" si="1561"/>
        <v>3.8530597672911175E-5</v>
      </c>
      <c r="BG1305" s="5">
        <f t="shared" si="1562"/>
        <v>1.2657068124039087E-5</v>
      </c>
      <c r="BH1305" s="5">
        <f t="shared" si="1563"/>
        <v>3.1183277026324594E-6</v>
      </c>
      <c r="BI1305" s="5">
        <f t="shared" si="1564"/>
        <v>6.1461106573562177E-7</v>
      </c>
      <c r="BJ1305" s="8">
        <f t="shared" si="1565"/>
        <v>0.37666130618682414</v>
      </c>
      <c r="BK1305" s="8">
        <f t="shared" si="1566"/>
        <v>0.3248495429114443</v>
      </c>
      <c r="BL1305" s="8">
        <f t="shared" si="1567"/>
        <v>0.28257729313528301</v>
      </c>
      <c r="BM1305" s="8">
        <f t="shared" si="1568"/>
        <v>0.27650935981215541</v>
      </c>
      <c r="BN1305" s="8">
        <f t="shared" si="1569"/>
        <v>0.72338603710208083</v>
      </c>
    </row>
    <row r="1306" spans="1:66" x14ac:dyDescent="0.25">
      <c r="A1306" t="s">
        <v>19</v>
      </c>
      <c r="B1306" t="s">
        <v>144</v>
      </c>
      <c r="C1306" t="s">
        <v>252</v>
      </c>
      <c r="D1306" s="7" t="s">
        <v>563</v>
      </c>
      <c r="E1306">
        <f>VLOOKUP(A1306,home!$A$2:$E$405,3,FALSE)</f>
        <v>1.5815789473684201</v>
      </c>
      <c r="F1306">
        <f>VLOOKUP(B1306,home!$B$2:$E$405,3,FALSE)</f>
        <v>2.1800000000000002</v>
      </c>
      <c r="G1306">
        <f>VLOOKUP(C1306,away!$B$2:$E$405,4,FALSE)</f>
        <v>0.7</v>
      </c>
      <c r="H1306">
        <f>VLOOKUP(A1306,away!$A$2:$E$405,3,FALSE)</f>
        <v>1.22631578947368</v>
      </c>
      <c r="I1306">
        <f>VLOOKUP(C1306,away!$B$2:$E$405,3,FALSE)</f>
        <v>0.6</v>
      </c>
      <c r="J1306">
        <f>VLOOKUP(B1306,home!$B$2:$E$405,4,FALSE)</f>
        <v>0.72</v>
      </c>
      <c r="K1306" s="3">
        <f t="shared" si="1514"/>
        <v>2.413489473684209</v>
      </c>
      <c r="L1306" s="3">
        <f t="shared" si="1515"/>
        <v>0.52976842105262978</v>
      </c>
      <c r="M1306" s="5">
        <f t="shared" si="1516"/>
        <v>5.2693778009710111E-2</v>
      </c>
      <c r="N1306" s="5">
        <f t="shared" si="1517"/>
        <v>0.12717587855508777</v>
      </c>
      <c r="O1306" s="5">
        <f t="shared" si="1518"/>
        <v>2.7915499575501906E-2</v>
      </c>
      <c r="P1306" s="5">
        <f t="shared" si="1519"/>
        <v>6.7373764378109852E-2</v>
      </c>
      <c r="Q1306" s="5">
        <f t="shared" si="1520"/>
        <v>0.1534688220996229</v>
      </c>
      <c r="R1306" s="5">
        <f t="shared" si="1521"/>
        <v>7.3943750665044997E-3</v>
      </c>
      <c r="S1306" s="5">
        <f t="shared" si="1522"/>
        <v>2.1535863900480824E-2</v>
      </c>
      <c r="T1306" s="5">
        <f t="shared" si="1523"/>
        <v>8.1302935564524156E-2</v>
      </c>
      <c r="U1306" s="5">
        <f t="shared" si="1524"/>
        <v>1.7846246387481581E-2</v>
      </c>
      <c r="V1306" s="5">
        <f t="shared" si="1525"/>
        <v>3.0595056842546292E-3</v>
      </c>
      <c r="W1306" s="5">
        <f t="shared" si="1526"/>
        <v>0.12346512889205145</v>
      </c>
      <c r="X1306" s="5">
        <f t="shared" si="1527"/>
        <v>6.5407926388201518E-2</v>
      </c>
      <c r="Y1306" s="5">
        <f t="shared" si="1528"/>
        <v>1.7325526943502072E-2</v>
      </c>
      <c r="Z1306" s="5">
        <f t="shared" si="1529"/>
        <v>1.3057688012176744E-3</v>
      </c>
      <c r="AA1306" s="5">
        <f t="shared" si="1530"/>
        <v>3.151459256804105E-3</v>
      </c>
      <c r="AB1306" s="5">
        <f t="shared" si="1531"/>
        <v>3.8030068715206849E-3</v>
      </c>
      <c r="AC1306" s="5">
        <f t="shared" si="1532"/>
        <v>2.4449093288404306E-4</v>
      </c>
      <c r="AD1306" s="5">
        <f t="shared" si="1533"/>
        <v>7.4495447237007559E-2</v>
      </c>
      <c r="AE1306" s="5">
        <f t="shared" si="1534"/>
        <v>3.9465335458358987E-2</v>
      </c>
      <c r="AF1306" s="5">
        <f t="shared" si="1535"/>
        <v>1.04537442260436E-2</v>
      </c>
      <c r="AG1306" s="5">
        <f t="shared" si="1536"/>
        <v>1.8460211909063877E-3</v>
      </c>
      <c r="AH1306" s="5">
        <f t="shared" si="1537"/>
        <v>1.7293876902021811E-4</v>
      </c>
      <c r="AI1306" s="5">
        <f t="shared" si="1538"/>
        <v>4.1738589862220116E-4</v>
      </c>
      <c r="AJ1306" s="5">
        <f t="shared" si="1539"/>
        <v>5.0367823639445362E-4</v>
      </c>
      <c r="AK1306" s="5">
        <f t="shared" si="1540"/>
        <v>4.0520737388728012E-4</v>
      </c>
      <c r="AL1306" s="5">
        <f t="shared" si="1541"/>
        <v>1.2504151440178295E-5</v>
      </c>
      <c r="AM1306" s="5">
        <f t="shared" si="1542"/>
        <v>3.5958795548783042E-2</v>
      </c>
      <c r="AN1306" s="5">
        <f t="shared" si="1543"/>
        <v>1.9049834340833124E-2</v>
      </c>
      <c r="AO1306" s="5">
        <f t="shared" si="1544"/>
        <v>5.0460003300286634E-3</v>
      </c>
      <c r="AP1306" s="5">
        <f t="shared" si="1545"/>
        <v>8.910705424901112E-4</v>
      </c>
      <c r="AQ1306" s="5">
        <f t="shared" si="1546"/>
        <v>1.180152585853741E-4</v>
      </c>
      <c r="AR1306" s="5">
        <f t="shared" si="1547"/>
        <v>1.8323499720525286E-5</v>
      </c>
      <c r="AS1306" s="5">
        <f t="shared" si="1548"/>
        <v>4.4223573696543315E-5</v>
      </c>
      <c r="AT1306" s="5">
        <f t="shared" si="1549"/>
        <v>5.3366564802652595E-5</v>
      </c>
      <c r="AU1306" s="5">
        <f t="shared" si="1550"/>
        <v>4.2933214132629418E-5</v>
      </c>
      <c r="AV1306" s="5">
        <f t="shared" si="1551"/>
        <v>2.5904715095132802E-5</v>
      </c>
      <c r="AW1306" s="5">
        <f t="shared" si="1552"/>
        <v>4.441024816184878E-7</v>
      </c>
      <c r="AX1306" s="5">
        <f t="shared" si="1553"/>
        <v>1.4464362423891739E-2</v>
      </c>
      <c r="AY1306" s="5">
        <f t="shared" si="1554"/>
        <v>7.6627624428381152E-3</v>
      </c>
      <c r="AZ1306" s="5">
        <f t="shared" si="1555"/>
        <v>2.0297447801218699E-3</v>
      </c>
      <c r="BA1306" s="5">
        <f t="shared" si="1556"/>
        <v>3.5843156243499342E-4</v>
      </c>
      <c r="BB1306" s="5">
        <f t="shared" si="1557"/>
        <v>4.7471430721653378E-5</v>
      </c>
      <c r="BC1306" s="5">
        <f t="shared" si="1558"/>
        <v>5.0297729797039242E-6</v>
      </c>
      <c r="BD1306" s="5">
        <f t="shared" si="1559"/>
        <v>1.6178685858501626E-6</v>
      </c>
      <c r="BE1306" s="5">
        <f t="shared" si="1560"/>
        <v>3.9047088017537239E-6</v>
      </c>
      <c r="BF1306" s="5">
        <f t="shared" si="1561"/>
        <v>4.7119867954173488E-6</v>
      </c>
      <c r="BG1306" s="5">
        <f t="shared" si="1562"/>
        <v>3.7907768436262527E-6</v>
      </c>
      <c r="BH1306" s="5">
        <f t="shared" si="1563"/>
        <v>2.287250002294453E-6</v>
      </c>
      <c r="BI1306" s="5">
        <f t="shared" si="1564"/>
        <v>1.1040507608443693E-6</v>
      </c>
      <c r="BJ1306" s="8">
        <f t="shared" si="1565"/>
        <v>0.78003828498901473</v>
      </c>
      <c r="BK1306" s="8">
        <f t="shared" si="1566"/>
        <v>0.15258266949971777</v>
      </c>
      <c r="BL1306" s="8">
        <f t="shared" si="1567"/>
        <v>6.1811965644974209E-2</v>
      </c>
      <c r="BM1306" s="8">
        <f t="shared" si="1568"/>
        <v>0.55205425291003085</v>
      </c>
      <c r="BN1306" s="8">
        <f t="shared" si="1569"/>
        <v>0.43602211768453697</v>
      </c>
    </row>
    <row r="1307" spans="1:66" x14ac:dyDescent="0.25">
      <c r="A1307" t="s">
        <v>19</v>
      </c>
      <c r="B1307" t="s">
        <v>244</v>
      </c>
      <c r="C1307" t="s">
        <v>152</v>
      </c>
      <c r="D1307" s="7" t="s">
        <v>563</v>
      </c>
      <c r="E1307">
        <f>VLOOKUP(A1307,home!$A$2:$E$405,3,FALSE)</f>
        <v>1.5815789473684201</v>
      </c>
      <c r="F1307">
        <f>VLOOKUP(B1307,home!$B$2:$E$405,3,FALSE)</f>
        <v>1.66</v>
      </c>
      <c r="G1307">
        <f>VLOOKUP(C1307,away!$B$2:$E$405,4,FALSE)</f>
        <v>0.84</v>
      </c>
      <c r="H1307">
        <f>VLOOKUP(A1307,away!$A$2:$E$405,3,FALSE)</f>
        <v>1.22631578947368</v>
      </c>
      <c r="I1307">
        <f>VLOOKUP(C1307,away!$B$2:$E$405,3,FALSE)</f>
        <v>1.17</v>
      </c>
      <c r="J1307">
        <f>VLOOKUP(B1307,home!$B$2:$E$405,4,FALSE)</f>
        <v>0.56000000000000005</v>
      </c>
      <c r="K1307" s="3">
        <f t="shared" si="1514"/>
        <v>2.2053536842105248</v>
      </c>
      <c r="L1307" s="3">
        <f t="shared" si="1515"/>
        <v>0.80348210526315511</v>
      </c>
      <c r="M1307" s="5">
        <f t="shared" si="1516"/>
        <v>4.9349098069331528E-2</v>
      </c>
      <c r="N1307" s="5">
        <f t="shared" si="1517"/>
        <v>0.10883221523966678</v>
      </c>
      <c r="O1307" s="5">
        <f t="shared" si="1518"/>
        <v>3.9651117209584398E-2</v>
      </c>
      <c r="P1307" s="5">
        <f t="shared" si="1519"/>
        <v>8.7444737421220289E-2</v>
      </c>
      <c r="Q1307" s="5">
        <f t="shared" si="1520"/>
        <v>0.12000676341979601</v>
      </c>
      <c r="R1307" s="5">
        <f t="shared" si="1521"/>
        <v>1.5929481565796495E-2</v>
      </c>
      <c r="S1307" s="5">
        <f t="shared" si="1522"/>
        <v>3.8737192784776588E-2</v>
      </c>
      <c r="T1307" s="5">
        <f t="shared" si="1523"/>
        <v>9.6423286918355069E-2</v>
      </c>
      <c r="U1307" s="5">
        <f t="shared" si="1524"/>
        <v>3.513014085869294E-2</v>
      </c>
      <c r="V1307" s="5">
        <f t="shared" si="1525"/>
        <v>7.6267602404157071E-3</v>
      </c>
      <c r="W1307" s="5">
        <f t="shared" si="1526"/>
        <v>8.8219119279342673E-2</v>
      </c>
      <c r="X1307" s="5">
        <f t="shared" si="1527"/>
        <v>7.0882483683027631E-2</v>
      </c>
      <c r="Y1307" s="5">
        <f t="shared" si="1528"/>
        <v>2.8476403607960141E-2</v>
      </c>
      <c r="Z1307" s="5">
        <f t="shared" si="1529"/>
        <v>4.2663511280789301E-3</v>
      </c>
      <c r="AA1307" s="5">
        <f t="shared" si="1530"/>
        <v>9.4088131784445962E-3</v>
      </c>
      <c r="AB1307" s="5">
        <f t="shared" si="1531"/>
        <v>1.0374880403565667E-2</v>
      </c>
      <c r="AC1307" s="5">
        <f t="shared" si="1532"/>
        <v>8.4464568843384085E-4</v>
      </c>
      <c r="AD1307" s="5">
        <f t="shared" si="1533"/>
        <v>4.8638589930126527E-2</v>
      </c>
      <c r="AE1307" s="5">
        <f t="shared" si="1534"/>
        <v>3.9080236634089355E-2</v>
      </c>
      <c r="AF1307" s="5">
        <f t="shared" si="1535"/>
        <v>1.5700135402470197E-2</v>
      </c>
      <c r="AG1307" s="5">
        <f t="shared" si="1536"/>
        <v>4.2049259486977826E-3</v>
      </c>
      <c r="AH1307" s="5">
        <f t="shared" si="1537"/>
        <v>8.5698419654517378E-4</v>
      </c>
      <c r="AI1307" s="5">
        <f t="shared" si="1538"/>
        <v>1.8899532551610954E-3</v>
      </c>
      <c r="AJ1307" s="5">
        <f t="shared" si="1539"/>
        <v>2.084007687127598E-3</v>
      </c>
      <c r="AK1307" s="5">
        <f t="shared" si="1540"/>
        <v>1.5319913435766347E-3</v>
      </c>
      <c r="AL1307" s="5">
        <f t="shared" si="1541"/>
        <v>5.9867210002740818E-5</v>
      </c>
      <c r="AM1307" s="5">
        <f t="shared" si="1542"/>
        <v>2.145305869944188E-2</v>
      </c>
      <c r="AN1307" s="5">
        <f t="shared" si="1543"/>
        <v>1.7237148768161605E-2</v>
      </c>
      <c r="AO1307" s="5">
        <f t="shared" si="1544"/>
        <v>6.9248702904883431E-3</v>
      </c>
      <c r="AP1307" s="5">
        <f t="shared" si="1545"/>
        <v>1.8546697865586168E-3</v>
      </c>
      <c r="AQ1307" s="5">
        <f t="shared" si="1546"/>
        <v>3.72548496168021E-4</v>
      </c>
      <c r="AR1307" s="5">
        <f t="shared" si="1547"/>
        <v>1.3771429328347399E-4</v>
      </c>
      <c r="AS1307" s="5">
        <f t="shared" si="1548"/>
        <v>3.0370872406115812E-4</v>
      </c>
      <c r="AT1307" s="5">
        <f t="shared" si="1549"/>
        <v>3.348925767675764E-4</v>
      </c>
      <c r="AU1307" s="5">
        <f t="shared" si="1550"/>
        <v>2.4618552599637694E-4</v>
      </c>
      <c r="AV1307" s="5">
        <f t="shared" si="1551"/>
        <v>1.3573153918885396E-4</v>
      </c>
      <c r="AW1307" s="5">
        <f t="shared" si="1552"/>
        <v>2.9467342889967917E-6</v>
      </c>
      <c r="AX1307" s="5">
        <f t="shared" si="1553"/>
        <v>7.8852636733998047E-3</v>
      </c>
      <c r="AY1307" s="5">
        <f t="shared" si="1554"/>
        <v>6.3356682568583541E-3</v>
      </c>
      <c r="AZ1307" s="5">
        <f t="shared" si="1555"/>
        <v>2.5452980346347474E-3</v>
      </c>
      <c r="BA1307" s="5">
        <f t="shared" si="1556"/>
        <v>6.8170047446349934E-4</v>
      </c>
      <c r="BB1307" s="5">
        <f t="shared" si="1557"/>
        <v>1.3693353309520603E-4</v>
      </c>
      <c r="BC1307" s="5">
        <f t="shared" si="1558"/>
        <v>2.2004728690491622E-5</v>
      </c>
      <c r="BD1307" s="5">
        <f t="shared" si="1559"/>
        <v>1.844182838203887E-5</v>
      </c>
      <c r="BE1307" s="5">
        <f t="shared" si="1560"/>
        <v>4.0670754165907643E-5</v>
      </c>
      <c r="BF1307" s="5">
        <f t="shared" si="1561"/>
        <v>4.4846698769702492E-5</v>
      </c>
      <c r="BG1307" s="5">
        <f t="shared" si="1562"/>
        <v>3.2967610785481008E-5</v>
      </c>
      <c r="BH1307" s="5">
        <f t="shared" si="1563"/>
        <v>1.8176310476344792E-5</v>
      </c>
      <c r="BI1307" s="5">
        <f t="shared" si="1564"/>
        <v>8.0170386548722647E-6</v>
      </c>
      <c r="BJ1307" s="8">
        <f t="shared" si="1565"/>
        <v>0.68591332480549272</v>
      </c>
      <c r="BK1307" s="8">
        <f t="shared" si="1566"/>
        <v>0.19039796967103903</v>
      </c>
      <c r="BL1307" s="8">
        <f t="shared" si="1567"/>
        <v>0.11817872259902641</v>
      </c>
      <c r="BM1307" s="8">
        <f t="shared" si="1568"/>
        <v>0.57121023375567226</v>
      </c>
      <c r="BN1307" s="8">
        <f t="shared" si="1569"/>
        <v>0.42121341292539549</v>
      </c>
    </row>
    <row r="1308" spans="1:66" x14ac:dyDescent="0.25">
      <c r="A1308" t="s">
        <v>19</v>
      </c>
      <c r="B1308" t="s">
        <v>21</v>
      </c>
      <c r="C1308" t="s">
        <v>253</v>
      </c>
      <c r="D1308" s="7" t="s">
        <v>563</v>
      </c>
      <c r="E1308">
        <f>VLOOKUP(A1308,home!$A$2:$E$405,3,FALSE)</f>
        <v>1.5815789473684201</v>
      </c>
      <c r="F1308">
        <f>VLOOKUP(B1308,home!$B$2:$E$405,3,FALSE)</f>
        <v>1.26</v>
      </c>
      <c r="G1308">
        <f>VLOOKUP(C1308,away!$B$2:$E$405,4,FALSE)</f>
        <v>0.87</v>
      </c>
      <c r="H1308">
        <f>VLOOKUP(A1308,away!$A$2:$E$405,3,FALSE)</f>
        <v>1.22631578947368</v>
      </c>
      <c r="I1308">
        <f>VLOOKUP(C1308,away!$B$2:$E$405,3,FALSE)</f>
        <v>0.8</v>
      </c>
      <c r="J1308">
        <f>VLOOKUP(B1308,home!$B$2:$E$405,4,FALSE)</f>
        <v>0.69</v>
      </c>
      <c r="K1308" s="3">
        <f t="shared" si="1514"/>
        <v>1.7337268421052621</v>
      </c>
      <c r="L1308" s="3">
        <f t="shared" si="1515"/>
        <v>0.67692631578947138</v>
      </c>
      <c r="M1308" s="5">
        <f t="shared" si="1516"/>
        <v>8.9756650157646056E-2</v>
      </c>
      <c r="N1308" s="5">
        <f t="shared" si="1517"/>
        <v>0.15561351363576245</v>
      </c>
      <c r="O1308" s="5">
        <f t="shared" si="1518"/>
        <v>6.0758638508819816E-2</v>
      </c>
      <c r="P1308" s="5">
        <f t="shared" si="1519"/>
        <v>0.10533888247251133</v>
      </c>
      <c r="Q1308" s="5">
        <f t="shared" si="1520"/>
        <v>0.13489566279231729</v>
      </c>
      <c r="R1308" s="5">
        <f t="shared" si="1521"/>
        <v>2.0564560659079849E-2</v>
      </c>
      <c r="S1308" s="5">
        <f t="shared" si="1522"/>
        <v>3.0906568318526718E-2</v>
      </c>
      <c r="T1308" s="5">
        <f t="shared" si="1523"/>
        <v>9.131442402998223E-2</v>
      </c>
      <c r="U1308" s="5">
        <f t="shared" si="1524"/>
        <v>3.5653330810748611E-2</v>
      </c>
      <c r="V1308" s="5">
        <f t="shared" si="1525"/>
        <v>4.0302347910412002E-3</v>
      </c>
      <c r="W1308" s="5">
        <f t="shared" si="1526"/>
        <v>7.7957410488873516E-2</v>
      </c>
      <c r="X1308" s="5">
        <f t="shared" si="1527"/>
        <v>5.2771422670720644E-2</v>
      </c>
      <c r="Y1308" s="5">
        <f t="shared" si="1528"/>
        <v>1.7861182363729956E-2</v>
      </c>
      <c r="Z1308" s="5">
        <f t="shared" si="1529"/>
        <v>4.6402307609266754E-3</v>
      </c>
      <c r="AA1308" s="5">
        <f t="shared" si="1530"/>
        <v>8.0448926237811011E-3</v>
      </c>
      <c r="AB1308" s="5">
        <f t="shared" si="1531"/>
        <v>6.9738231418519639E-3</v>
      </c>
      <c r="AC1308" s="5">
        <f t="shared" si="1532"/>
        <v>2.9561906293605042E-4</v>
      </c>
      <c r="AD1308" s="5">
        <f t="shared" si="1533"/>
        <v>3.3789213776394607E-2</v>
      </c>
      <c r="AE1308" s="5">
        <f t="shared" si="1534"/>
        <v>2.2872807995077651E-2</v>
      </c>
      <c r="AF1308" s="5">
        <f t="shared" si="1535"/>
        <v>7.7416028239339395E-3</v>
      </c>
      <c r="AG1308" s="5">
        <f t="shared" si="1536"/>
        <v>1.7468315593036567E-3</v>
      </c>
      <c r="AH1308" s="5">
        <f t="shared" si="1537"/>
        <v>7.8527357835176737E-4</v>
      </c>
      <c r="AI1308" s="5">
        <f t="shared" si="1538"/>
        <v>1.3614498811845086E-3</v>
      </c>
      <c r="AJ1308" s="5">
        <f t="shared" si="1539"/>
        <v>1.1801911015953013E-3</v>
      </c>
      <c r="AK1308" s="5">
        <f t="shared" si="1540"/>
        <v>6.8204299721651737E-4</v>
      </c>
      <c r="AL1308" s="5">
        <f t="shared" si="1541"/>
        <v>1.3877604243278152E-5</v>
      </c>
      <c r="AM1308" s="5">
        <f t="shared" si="1542"/>
        <v>1.171625337955364E-2</v>
      </c>
      <c r="AN1308" s="5">
        <f t="shared" si="1543"/>
        <v>7.9310402350771889E-3</v>
      </c>
      <c r="AO1308" s="5">
        <f t="shared" si="1544"/>
        <v>2.6843649233544318E-3</v>
      </c>
      <c r="AP1308" s="5">
        <f t="shared" si="1545"/>
        <v>6.0570575260026748E-4</v>
      </c>
      <c r="AQ1308" s="5">
        <f t="shared" si="1546"/>
        <v>1.0250454089004702E-4</v>
      </c>
      <c r="AR1308" s="5">
        <f t="shared" si="1547"/>
        <v>1.0631447005609535E-4</v>
      </c>
      <c r="AS1308" s="5">
        <f t="shared" si="1548"/>
        <v>1.8432025044044862E-4</v>
      </c>
      <c r="AT1308" s="5">
        <f t="shared" si="1549"/>
        <v>1.5978048286608503E-4</v>
      </c>
      <c r="AU1308" s="5">
        <f t="shared" si="1550"/>
        <v>9.2338570663157173E-5</v>
      </c>
      <c r="AV1308" s="5">
        <f t="shared" si="1551"/>
        <v>4.0022464630087298E-5</v>
      </c>
      <c r="AW1308" s="5">
        <f t="shared" si="1552"/>
        <v>4.5241195060172516E-7</v>
      </c>
      <c r="AX1308" s="5">
        <f t="shared" si="1553"/>
        <v>3.3854638288397746E-3</v>
      </c>
      <c r="AY1308" s="5">
        <f t="shared" si="1554"/>
        <v>2.291709556895026E-3</v>
      </c>
      <c r="AZ1308" s="5">
        <f t="shared" si="1555"/>
        <v>7.7565925360423597E-4</v>
      </c>
      <c r="BA1308" s="5">
        <f t="shared" si="1556"/>
        <v>1.7502138695010892E-4</v>
      </c>
      <c r="BB1308" s="5">
        <f t="shared" si="1557"/>
        <v>2.9619145663125169E-5</v>
      </c>
      <c r="BC1308" s="5">
        <f t="shared" si="1558"/>
        <v>4.0099958301142047E-6</v>
      </c>
      <c r="BD1308" s="5">
        <f t="shared" si="1559"/>
        <v>1.1994510421697114E-5</v>
      </c>
      <c r="BE1308" s="5">
        <f t="shared" si="1560"/>
        <v>2.0795204676007591E-5</v>
      </c>
      <c r="BF1308" s="5">
        <f t="shared" si="1561"/>
        <v>1.8026602266933614E-5</v>
      </c>
      <c r="BG1308" s="5">
        <f t="shared" si="1562"/>
        <v>1.0417734740712789E-5</v>
      </c>
      <c r="BH1308" s="5">
        <f t="shared" si="1563"/>
        <v>4.5153765884765697E-6</v>
      </c>
      <c r="BI1308" s="5">
        <f t="shared" si="1564"/>
        <v>1.5656859187311019E-6</v>
      </c>
      <c r="BJ1308" s="8">
        <f t="shared" si="1565"/>
        <v>0.62626542413535391</v>
      </c>
      <c r="BK1308" s="8">
        <f t="shared" si="1566"/>
        <v>0.23263354196379968</v>
      </c>
      <c r="BL1308" s="8">
        <f t="shared" si="1567"/>
        <v>0.13665429465589787</v>
      </c>
      <c r="BM1308" s="8">
        <f t="shared" si="1568"/>
        <v>0.43097432614489695</v>
      </c>
      <c r="BN1308" s="8">
        <f t="shared" si="1569"/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>
      <c r="D1309" s="7" t="s">
        <v>563</v>
      </c>
      <c r="E1309">
        <f>VLOOKUP(A1309,home!$A$2:$E$405,3,FALSE)</f>
        <v>1.30833333333333</v>
      </c>
      <c r="F1309">
        <f>VLOOKUP(B1309,home!$B$2:$E$405,3,FALSE)</f>
        <v>1.36</v>
      </c>
      <c r="G1309">
        <f>VLOOKUP(C1309,away!$B$2:$E$405,4,FALSE)</f>
        <v>1.29</v>
      </c>
      <c r="H1309">
        <f>VLOOKUP(A1309,away!$A$2:$E$405,3,FALSE)</f>
        <v>1.06666666666667</v>
      </c>
      <c r="I1309">
        <f>VLOOKUP(C1309,away!$B$2:$E$405,3,FALSE)</f>
        <v>1.1000000000000001</v>
      </c>
      <c r="J1309">
        <f>VLOOKUP(B1309,home!$B$2:$E$405,4,FALSE)</f>
        <v>0.63</v>
      </c>
      <c r="K1309" s="3">
        <f t="shared" si="1514"/>
        <v>2.2953399999999946</v>
      </c>
      <c r="L1309" s="3">
        <f t="shared" si="1515"/>
        <v>0.73920000000000241</v>
      </c>
      <c r="M1309" s="5">
        <f t="shared" si="1516"/>
        <v>4.8096782307597424E-2</v>
      </c>
      <c r="N1309" s="5">
        <f t="shared" si="1517"/>
        <v>0.1103984683019204</v>
      </c>
      <c r="O1309" s="5">
        <f t="shared" si="1518"/>
        <v>3.5553141481776122E-2</v>
      </c>
      <c r="P1309" s="5">
        <f t="shared" si="1519"/>
        <v>8.1606547768779819E-2</v>
      </c>
      <c r="Q1309" s="5">
        <f t="shared" si="1520"/>
        <v>0.12670101011606472</v>
      </c>
      <c r="R1309" s="5">
        <f t="shared" si="1521"/>
        <v>1.3140441091664498E-2</v>
      </c>
      <c r="S1309" s="5">
        <f t="shared" si="1522"/>
        <v>3.4615770116113269E-2</v>
      </c>
      <c r="T1309" s="5">
        <f t="shared" si="1523"/>
        <v>9.3657386677795329E-2</v>
      </c>
      <c r="U1309" s="5">
        <f t="shared" si="1524"/>
        <v>3.016178005534112E-2</v>
      </c>
      <c r="V1309" s="5">
        <f t="shared" si="1525"/>
        <v>6.5259008607259751E-3</v>
      </c>
      <c r="W1309" s="5">
        <f t="shared" si="1526"/>
        <v>9.6940632186602441E-2</v>
      </c>
      <c r="X1309" s="5">
        <f t="shared" si="1527"/>
        <v>7.1658515312336746E-2</v>
      </c>
      <c r="Y1309" s="5">
        <f t="shared" si="1528"/>
        <v>2.6484987259439745E-2</v>
      </c>
      <c r="Z1309" s="5">
        <f t="shared" si="1529"/>
        <v>3.2378046849861433E-3</v>
      </c>
      <c r="AA1309" s="5">
        <f t="shared" si="1530"/>
        <v>7.4318626056360769E-3</v>
      </c>
      <c r="AB1309" s="5">
        <f t="shared" si="1531"/>
        <v>8.5293257566103377E-3</v>
      </c>
      <c r="AC1309" s="5">
        <f t="shared" si="1532"/>
        <v>6.9203725121263517E-4</v>
      </c>
      <c r="AD1309" s="5">
        <f t="shared" si="1533"/>
        <v>5.5627927670798875E-2</v>
      </c>
      <c r="AE1309" s="5">
        <f t="shared" si="1534"/>
        <v>4.1120164134254657E-2</v>
      </c>
      <c r="AF1309" s="5">
        <f t="shared" si="1535"/>
        <v>1.519801266402057E-2</v>
      </c>
      <c r="AG1309" s="5">
        <f t="shared" si="1536"/>
        <v>3.7447903204146813E-3</v>
      </c>
      <c r="AH1309" s="5">
        <f t="shared" si="1537"/>
        <v>5.9834630578544116E-4</v>
      </c>
      <c r="AI1309" s="5">
        <f t="shared" si="1538"/>
        <v>1.3734082095215512E-3</v>
      </c>
      <c r="AJ1309" s="5">
        <f t="shared" si="1539"/>
        <v>1.5762193998215951E-3</v>
      </c>
      <c r="AK1309" s="5">
        <f t="shared" si="1540"/>
        <v>1.2059864790621639E-3</v>
      </c>
      <c r="AL1309" s="5">
        <f t="shared" si="1541"/>
        <v>4.6967608467178633E-5</v>
      </c>
      <c r="AM1309" s="5">
        <f t="shared" si="1542"/>
        <v>2.5537001499978229E-2</v>
      </c>
      <c r="AN1309" s="5">
        <f t="shared" si="1543"/>
        <v>1.8876951508783966E-2</v>
      </c>
      <c r="AO1309" s="5">
        <f t="shared" si="1544"/>
        <v>6.9769212776465764E-3</v>
      </c>
      <c r="AP1309" s="5">
        <f t="shared" si="1545"/>
        <v>1.7191134028121222E-3</v>
      </c>
      <c r="AQ1309" s="5">
        <f t="shared" si="1546"/>
        <v>3.1769215683968117E-4</v>
      </c>
      <c r="AR1309" s="5">
        <f t="shared" si="1547"/>
        <v>8.8459517847319945E-5</v>
      </c>
      <c r="AS1309" s="5">
        <f t="shared" si="1548"/>
        <v>2.0304466969566689E-4</v>
      </c>
      <c r="AT1309" s="5">
        <f t="shared" si="1549"/>
        <v>2.330282760696255E-4</v>
      </c>
      <c r="AU1309" s="5">
        <f t="shared" si="1550"/>
        <v>1.7829304106455098E-4</v>
      </c>
      <c r="AV1309" s="5">
        <f t="shared" si="1551"/>
        <v>1.0231078721927637E-4</v>
      </c>
      <c r="AW1309" s="5">
        <f t="shared" si="1552"/>
        <v>2.2136294779379073E-6</v>
      </c>
      <c r="AX1309" s="5">
        <f t="shared" si="1553"/>
        <v>9.7693501704933204E-3</v>
      </c>
      <c r="AY1309" s="5">
        <f t="shared" si="1554"/>
        <v>7.2215036460286852E-3</v>
      </c>
      <c r="AZ1309" s="5">
        <f t="shared" si="1555"/>
        <v>2.6690677475722105E-3</v>
      </c>
      <c r="BA1309" s="5">
        <f t="shared" si="1556"/>
        <v>6.576582930017949E-4</v>
      </c>
      <c r="BB1309" s="5">
        <f t="shared" si="1557"/>
        <v>1.2153525254673207E-4</v>
      </c>
      <c r="BC1309" s="5">
        <f t="shared" si="1558"/>
        <v>1.7967771736508936E-5</v>
      </c>
      <c r="BD1309" s="5">
        <f t="shared" si="1559"/>
        <v>1.0898212598789848E-5</v>
      </c>
      <c r="BE1309" s="5">
        <f t="shared" si="1560"/>
        <v>2.501510330650623E-5</v>
      </c>
      <c r="BF1309" s="5">
        <f t="shared" si="1561"/>
        <v>2.8709083611777941E-5</v>
      </c>
      <c r="BG1309" s="5">
        <f t="shared" si="1562"/>
        <v>2.1965702659152743E-5</v>
      </c>
      <c r="BH1309" s="5">
        <f t="shared" si="1563"/>
        <v>1.2604688985414883E-5</v>
      </c>
      <c r="BI1309" s="5">
        <f t="shared" si="1564"/>
        <v>5.7864093631564245E-6</v>
      </c>
      <c r="BJ1309" s="8">
        <f t="shared" si="1565"/>
        <v>0.71541665737108784</v>
      </c>
      <c r="BK1309" s="8">
        <f t="shared" si="1566"/>
        <v>0.17880550955892499</v>
      </c>
      <c r="BL1309" s="8">
        <f t="shared" si="1567"/>
        <v>0.10048062687764012</v>
      </c>
      <c r="BM1309" s="8">
        <f t="shared" si="1568"/>
        <v>0.57522491740828552</v>
      </c>
      <c r="BN1309" s="8">
        <f t="shared" si="1569"/>
        <v>0.41549639106780301</v>
      </c>
    </row>
    <row r="1310" spans="1:66" x14ac:dyDescent="0.25">
      <c r="A1310" t="s">
        <v>477</v>
      </c>
      <c r="B1310" t="s">
        <v>479</v>
      </c>
      <c r="C1310" t="s">
        <v>490</v>
      </c>
      <c r="D1310" s="7" t="s">
        <v>563</v>
      </c>
      <c r="E1310">
        <f>VLOOKUP(A1310,home!$A$2:$E$405,3,FALSE)</f>
        <v>1.30833333333333</v>
      </c>
      <c r="F1310">
        <f>VLOOKUP(B1310,home!$B$2:$E$405,3,FALSE)</f>
        <v>0.9</v>
      </c>
      <c r="G1310">
        <f>VLOOKUP(C1310,away!$B$2:$E$405,4,FALSE)</f>
        <v>0.64</v>
      </c>
      <c r="H1310">
        <f>VLOOKUP(A1310,away!$A$2:$E$405,3,FALSE)</f>
        <v>1.06666666666667</v>
      </c>
      <c r="I1310">
        <f>VLOOKUP(C1310,away!$B$2:$E$405,3,FALSE)</f>
        <v>0.85</v>
      </c>
      <c r="J1310">
        <f>VLOOKUP(B1310,home!$B$2:$E$405,4,FALSE)</f>
        <v>1.05</v>
      </c>
      <c r="K1310" s="3">
        <f t="shared" si="1514"/>
        <v>0.75359999999999816</v>
      </c>
      <c r="L1310" s="3">
        <f t="shared" si="1515"/>
        <v>0.95200000000000307</v>
      </c>
      <c r="M1310" s="5">
        <f t="shared" si="1516"/>
        <v>0.18166335545614876</v>
      </c>
      <c r="N1310" s="5">
        <f t="shared" si="1517"/>
        <v>0.13690150467175338</v>
      </c>
      <c r="O1310" s="5">
        <f t="shared" si="1518"/>
        <v>0.17294351439425415</v>
      </c>
      <c r="P1310" s="5">
        <f t="shared" si="1519"/>
        <v>0.13033023244750963</v>
      </c>
      <c r="Q1310" s="5">
        <f t="shared" si="1520"/>
        <v>5.1584486960316533E-2</v>
      </c>
      <c r="R1310" s="5">
        <f t="shared" si="1521"/>
        <v>8.232111285166524E-2</v>
      </c>
      <c r="S1310" s="5">
        <f t="shared" si="1522"/>
        <v>2.3375613435041503E-2</v>
      </c>
      <c r="T1310" s="5">
        <f t="shared" si="1523"/>
        <v>4.9108431586221496E-2</v>
      </c>
      <c r="U1310" s="5">
        <f t="shared" si="1524"/>
        <v>6.2037190645014777E-2</v>
      </c>
      <c r="V1310" s="5">
        <f t="shared" si="1525"/>
        <v>1.8633667661093589E-3</v>
      </c>
      <c r="W1310" s="5">
        <f t="shared" si="1526"/>
        <v>1.2958023124431485E-2</v>
      </c>
      <c r="X1310" s="5">
        <f t="shared" si="1527"/>
        <v>1.2336038014458813E-2</v>
      </c>
      <c r="Y1310" s="5">
        <f t="shared" si="1528"/>
        <v>5.8719540948824131E-3</v>
      </c>
      <c r="Z1310" s="5">
        <f t="shared" si="1529"/>
        <v>2.6123233144928523E-2</v>
      </c>
      <c r="AA1310" s="5">
        <f t="shared" si="1530"/>
        <v>1.9686468498018087E-2</v>
      </c>
      <c r="AB1310" s="5">
        <f t="shared" si="1531"/>
        <v>7.4178613300531961E-3</v>
      </c>
      <c r="AC1310" s="5">
        <f t="shared" si="1532"/>
        <v>8.3551875098930806E-5</v>
      </c>
      <c r="AD1310" s="5">
        <f t="shared" si="1533"/>
        <v>2.4412915566428849E-3</v>
      </c>
      <c r="AE1310" s="5">
        <f t="shared" si="1534"/>
        <v>2.3241095619240338E-3</v>
      </c>
      <c r="AF1310" s="5">
        <f t="shared" si="1535"/>
        <v>1.1062761514758436E-3</v>
      </c>
      <c r="AG1310" s="5">
        <f t="shared" si="1536"/>
        <v>3.5105829873500224E-4</v>
      </c>
      <c r="AH1310" s="5">
        <f t="shared" si="1537"/>
        <v>6.2173294884930088E-3</v>
      </c>
      <c r="AI1310" s="5">
        <f t="shared" si="1538"/>
        <v>4.6853795025283201E-3</v>
      </c>
      <c r="AJ1310" s="5">
        <f t="shared" si="1539"/>
        <v>1.7654509965526663E-3</v>
      </c>
      <c r="AK1310" s="5">
        <f t="shared" si="1540"/>
        <v>4.4348129033402881E-4</v>
      </c>
      <c r="AL1310" s="5">
        <f t="shared" si="1541"/>
        <v>2.3976955122790293E-6</v>
      </c>
      <c r="AM1310" s="5">
        <f t="shared" si="1542"/>
        <v>3.6795146341721485E-4</v>
      </c>
      <c r="AN1310" s="5">
        <f t="shared" si="1543"/>
        <v>3.5028979317318966E-4</v>
      </c>
      <c r="AO1310" s="5">
        <f t="shared" si="1544"/>
        <v>1.667379415504388E-4</v>
      </c>
      <c r="AP1310" s="5">
        <f t="shared" si="1545"/>
        <v>5.2911506785339424E-5</v>
      </c>
      <c r="AQ1310" s="5">
        <f t="shared" si="1546"/>
        <v>1.2592938614910824E-5</v>
      </c>
      <c r="AR1310" s="5">
        <f t="shared" si="1547"/>
        <v>1.183779534609073E-3</v>
      </c>
      <c r="AS1310" s="5">
        <f t="shared" si="1548"/>
        <v>8.9209625728139529E-4</v>
      </c>
      <c r="AT1310" s="5">
        <f t="shared" si="1549"/>
        <v>3.3614186974362882E-4</v>
      </c>
      <c r="AU1310" s="5">
        <f t="shared" si="1550"/>
        <v>8.4438837679599385E-5</v>
      </c>
      <c r="AV1310" s="5">
        <f t="shared" si="1551"/>
        <v>1.590827701883648E-5</v>
      </c>
      <c r="AW1310" s="5">
        <f t="shared" si="1552"/>
        <v>4.7782554939636375E-8</v>
      </c>
      <c r="AX1310" s="5">
        <f t="shared" si="1553"/>
        <v>4.6214703805202061E-5</v>
      </c>
      <c r="AY1310" s="5">
        <f t="shared" si="1554"/>
        <v>4.3996398022552495E-5</v>
      </c>
      <c r="AZ1310" s="5">
        <f t="shared" si="1555"/>
        <v>2.0942285458735053E-5</v>
      </c>
      <c r="BA1310" s="5">
        <f t="shared" si="1556"/>
        <v>6.6456852522386135E-6</v>
      </c>
      <c r="BB1310" s="5">
        <f t="shared" si="1557"/>
        <v>1.581673090032795E-6</v>
      </c>
      <c r="BC1310" s="5">
        <f t="shared" si="1558"/>
        <v>3.0115055634224522E-7</v>
      </c>
      <c r="BD1310" s="5">
        <f t="shared" si="1559"/>
        <v>1.878263528246401E-4</v>
      </c>
      <c r="BE1310" s="5">
        <f t="shared" si="1560"/>
        <v>1.4154593948864844E-4</v>
      </c>
      <c r="BF1310" s="5">
        <f t="shared" si="1561"/>
        <v>5.3334509999322587E-5</v>
      </c>
      <c r="BG1310" s="5">
        <f t="shared" si="1562"/>
        <v>1.3397628911829806E-5</v>
      </c>
      <c r="BH1310" s="5">
        <f t="shared" si="1563"/>
        <v>2.5241132869887282E-6</v>
      </c>
      <c r="BI1310" s="5">
        <f t="shared" si="1564"/>
        <v>3.8043435461494035E-7</v>
      </c>
      <c r="BJ1310" s="8">
        <f t="shared" si="1565"/>
        <v>0.27605333956056805</v>
      </c>
      <c r="BK1310" s="8">
        <f t="shared" si="1566"/>
        <v>0.33736251407344309</v>
      </c>
      <c r="BL1310" s="8">
        <f t="shared" si="1567"/>
        <v>0.36042916275211212</v>
      </c>
      <c r="BM1310" s="8">
        <f t="shared" si="1568"/>
        <v>0.24418009413393638</v>
      </c>
      <c r="BN1310" s="8">
        <f t="shared" si="1569"/>
        <v>0.75574420678164778</v>
      </c>
    </row>
    <row r="1311" spans="1:66" x14ac:dyDescent="0.25">
      <c r="A1311" t="s">
        <v>477</v>
      </c>
      <c r="B1311" t="s">
        <v>480</v>
      </c>
      <c r="C1311" t="s">
        <v>486</v>
      </c>
      <c r="D1311" s="7" t="s">
        <v>563</v>
      </c>
      <c r="E1311">
        <f>VLOOKUP(A1311,home!$A$2:$E$405,3,FALSE)</f>
        <v>1.30833333333333</v>
      </c>
      <c r="F1311">
        <f>VLOOKUP(B1311,home!$B$2:$E$405,3,FALSE)</f>
        <v>1.53</v>
      </c>
      <c r="G1311">
        <f>VLOOKUP(C1311,away!$B$2:$E$405,4,FALSE)</f>
        <v>1.02</v>
      </c>
      <c r="H1311">
        <f>VLOOKUP(A1311,away!$A$2:$E$405,3,FALSE)</f>
        <v>1.06666666666667</v>
      </c>
      <c r="I1311">
        <f>VLOOKUP(C1311,away!$B$2:$E$405,3,FALSE)</f>
        <v>1.1499999999999999</v>
      </c>
      <c r="J1311">
        <f>VLOOKUP(B1311,home!$B$2:$E$405,4,FALSE)</f>
        <v>0.42</v>
      </c>
      <c r="K1311" s="3">
        <f t="shared" si="1514"/>
        <v>2.0417849999999951</v>
      </c>
      <c r="L1311" s="3">
        <f t="shared" si="1515"/>
        <v>0.51520000000000155</v>
      </c>
      <c r="M1311" s="5">
        <f t="shared" si="1516"/>
        <v>7.7538165947860518E-2</v>
      </c>
      <c r="N1311" s="5">
        <f t="shared" si="1517"/>
        <v>0.15831626415985195</v>
      </c>
      <c r="O1311" s="5">
        <f t="shared" si="1518"/>
        <v>3.9947663096337856E-2</v>
      </c>
      <c r="P1311" s="5">
        <f t="shared" si="1519"/>
        <v>8.1564539295155974E-2</v>
      </c>
      <c r="Q1311" s="5">
        <f t="shared" si="1520"/>
        <v>0.16162388670881134</v>
      </c>
      <c r="R1311" s="5">
        <f t="shared" si="1521"/>
        <v>1.0290518013616662E-2</v>
      </c>
      <c r="S1311" s="5">
        <f t="shared" si="1522"/>
        <v>2.1449998168981108E-2</v>
      </c>
      <c r="T1311" s="5">
        <f t="shared" si="1523"/>
        <v>8.3268626432379839E-2</v>
      </c>
      <c r="U1311" s="5">
        <f t="shared" si="1524"/>
        <v>2.101102532243224E-2</v>
      </c>
      <c r="V1311" s="5">
        <f t="shared" si="1525"/>
        <v>2.5070939755889618E-3</v>
      </c>
      <c r="W1311" s="5">
        <f t="shared" si="1526"/>
        <v>0.11000040917458319</v>
      </c>
      <c r="X1311" s="5">
        <f t="shared" si="1527"/>
        <v>5.6672210806745421E-2</v>
      </c>
      <c r="Y1311" s="5">
        <f t="shared" si="1528"/>
        <v>1.4598761503817665E-2</v>
      </c>
      <c r="Z1311" s="5">
        <f t="shared" si="1529"/>
        <v>1.767224960205107E-3</v>
      </c>
      <c r="AA1311" s="5">
        <f t="shared" si="1530"/>
        <v>3.6082934153723748E-3</v>
      </c>
      <c r="AB1311" s="5">
        <f t="shared" si="1531"/>
        <v>3.6836796855530345E-3</v>
      </c>
      <c r="AC1311" s="5">
        <f t="shared" si="1532"/>
        <v>1.648300893089227E-4</v>
      </c>
      <c r="AD1311" s="5">
        <f t="shared" si="1533"/>
        <v>5.6149296361631441E-2</v>
      </c>
      <c r="AE1311" s="5">
        <f t="shared" si="1534"/>
        <v>2.8928117485512602E-2</v>
      </c>
      <c r="AF1311" s="5">
        <f t="shared" si="1535"/>
        <v>7.4518830642680686E-3</v>
      </c>
      <c r="AG1311" s="5">
        <f t="shared" si="1536"/>
        <v>1.2797367182369739E-3</v>
      </c>
      <c r="AH1311" s="5">
        <f t="shared" si="1537"/>
        <v>2.2761857487441846E-4</v>
      </c>
      <c r="AI1311" s="5">
        <f t="shared" si="1538"/>
        <v>4.6474819189996322E-4</v>
      </c>
      <c r="AJ1311" s="5">
        <f t="shared" si="1539"/>
        <v>4.7445794349923221E-4</v>
      </c>
      <c r="AK1311" s="5">
        <f t="shared" si="1540"/>
        <v>3.2291370405585922E-4</v>
      </c>
      <c r="AL1311" s="5">
        <f t="shared" si="1541"/>
        <v>6.935573021163355E-6</v>
      </c>
      <c r="AM1311" s="5">
        <f t="shared" si="1542"/>
        <v>2.2928958214346689E-2</v>
      </c>
      <c r="AN1311" s="5">
        <f t="shared" si="1543"/>
        <v>1.1812999272031449E-2</v>
      </c>
      <c r="AO1311" s="5">
        <f t="shared" si="1544"/>
        <v>3.0430286124753102E-3</v>
      </c>
      <c r="AP1311" s="5">
        <f t="shared" si="1545"/>
        <v>5.2258944704909496E-4</v>
      </c>
      <c r="AQ1311" s="5">
        <f t="shared" si="1546"/>
        <v>6.7309520779923623E-5</v>
      </c>
      <c r="AR1311" s="5">
        <f t="shared" si="1547"/>
        <v>2.345381795506016E-5</v>
      </c>
      <c r="AS1311" s="5">
        <f t="shared" si="1548"/>
        <v>4.7887653693372379E-5</v>
      </c>
      <c r="AT1311" s="5">
        <f t="shared" si="1549"/>
        <v>4.8888146498161059E-5</v>
      </c>
      <c r="AU1311" s="5">
        <f t="shared" si="1550"/>
        <v>3.3273028065915848E-5</v>
      </c>
      <c r="AV1311" s="5">
        <f t="shared" si="1551"/>
        <v>1.6984092402391455E-5</v>
      </c>
      <c r="AW1311" s="5">
        <f t="shared" si="1552"/>
        <v>2.026589140198735E-7</v>
      </c>
      <c r="AX1311" s="5">
        <f t="shared" si="1553"/>
        <v>7.8026671579466151E-3</v>
      </c>
      <c r="AY1311" s="5">
        <f t="shared" si="1554"/>
        <v>4.0199341197741083E-3</v>
      </c>
      <c r="AZ1311" s="5">
        <f t="shared" si="1555"/>
        <v>1.0355350292538133E-3</v>
      </c>
      <c r="BA1311" s="5">
        <f t="shared" si="1556"/>
        <v>1.7783588235718877E-4</v>
      </c>
      <c r="BB1311" s="5">
        <f t="shared" si="1557"/>
        <v>2.2905261647605981E-5</v>
      </c>
      <c r="BC1311" s="5">
        <f t="shared" si="1558"/>
        <v>2.3601581601693284E-6</v>
      </c>
      <c r="BD1311" s="5">
        <f t="shared" si="1559"/>
        <v>2.0139011684078374E-6</v>
      </c>
      <c r="BE1311" s="5">
        <f t="shared" si="1560"/>
        <v>4.1119531971375854E-6</v>
      </c>
      <c r="BF1311" s="5">
        <f t="shared" si="1561"/>
        <v>4.1978621793087734E-6</v>
      </c>
      <c r="BG1311" s="5">
        <f t="shared" si="1562"/>
        <v>2.8570440099266479E-6</v>
      </c>
      <c r="BH1311" s="5">
        <f t="shared" si="1563"/>
        <v>1.4583674009520165E-6</v>
      </c>
      <c r="BI1311" s="5">
        <f t="shared" si="1564"/>
        <v>5.9553453675056159E-7</v>
      </c>
      <c r="BJ1311" s="8">
        <f t="shared" si="1565"/>
        <v>0.7297253150916605</v>
      </c>
      <c r="BK1311" s="8">
        <f t="shared" si="1566"/>
        <v>0.18725149716969078</v>
      </c>
      <c r="BL1311" s="8">
        <f t="shared" si="1567"/>
        <v>8.021663934874905E-2</v>
      </c>
      <c r="BM1311" s="8">
        <f t="shared" si="1568"/>
        <v>0.46565990788781103</v>
      </c>
      <c r="BN1311" s="8">
        <f t="shared" si="1569"/>
        <v>0.52928103722163433</v>
      </c>
    </row>
    <row r="1312" spans="1:66" x14ac:dyDescent="0.25">
      <c r="A1312" t="s">
        <v>22</v>
      </c>
      <c r="B1312" t="s">
        <v>261</v>
      </c>
      <c r="C1312" t="s">
        <v>265</v>
      </c>
      <c r="D1312" s="7" t="s">
        <v>563</v>
      </c>
      <c r="E1312">
        <f>VLOOKUP(A1312,home!$A$2:$E$405,3,FALSE)</f>
        <v>1.5026315789473701</v>
      </c>
      <c r="F1312">
        <f>VLOOKUP(B1312,home!$B$2:$E$405,3,FALSE)</f>
        <v>1.0900000000000001</v>
      </c>
      <c r="G1312">
        <f>VLOOKUP(C1312,away!$B$2:$E$405,4,FALSE)</f>
        <v>0.8</v>
      </c>
      <c r="H1312">
        <f>VLOOKUP(A1312,away!$A$2:$E$405,3,FALSE)</f>
        <v>1.3631578947368399</v>
      </c>
      <c r="I1312">
        <f>VLOOKUP(C1312,away!$B$2:$E$405,3,FALSE)</f>
        <v>0.95</v>
      </c>
      <c r="J1312">
        <f>VLOOKUP(B1312,home!$B$2:$E$405,4,FALSE)</f>
        <v>1.1200000000000001</v>
      </c>
      <c r="K1312" s="3">
        <f t="shared" si="1514"/>
        <v>1.310294736842107</v>
      </c>
      <c r="L1312" s="3">
        <f t="shared" si="1515"/>
        <v>1.4503999999999979</v>
      </c>
      <c r="M1312" s="5">
        <f t="shared" si="1516"/>
        <v>6.3247812507002413E-2</v>
      </c>
      <c r="N1312" s="5">
        <f t="shared" si="1517"/>
        <v>8.2873275844701652E-2</v>
      </c>
      <c r="O1312" s="5">
        <f t="shared" si="1518"/>
        <v>9.173462726015616E-2</v>
      </c>
      <c r="P1312" s="5">
        <f t="shared" si="1519"/>
        <v>0.12019939928515509</v>
      </c>
      <c r="Q1312" s="5">
        <f t="shared" si="1520"/>
        <v>5.4294208582088346E-2</v>
      </c>
      <c r="R1312" s="5">
        <f t="shared" si="1521"/>
        <v>6.6525951689065166E-2</v>
      </c>
      <c r="S1312" s="5">
        <f t="shared" si="1522"/>
        <v>5.7108281756434516E-2</v>
      </c>
      <c r="T1312" s="5">
        <f t="shared" si="1523"/>
        <v>7.8748320127460816E-2</v>
      </c>
      <c r="U1312" s="5">
        <f t="shared" si="1524"/>
        <v>8.7168604361594362E-2</v>
      </c>
      <c r="V1312" s="5">
        <f t="shared" si="1525"/>
        <v>1.2059057660550763E-2</v>
      </c>
      <c r="W1312" s="5">
        <f t="shared" si="1526"/>
        <v>2.3713805248705977E-2</v>
      </c>
      <c r="X1312" s="5">
        <f t="shared" si="1527"/>
        <v>3.4394503132723096E-2</v>
      </c>
      <c r="Y1312" s="5">
        <f t="shared" si="1528"/>
        <v>2.494289367185076E-2</v>
      </c>
      <c r="Z1312" s="5">
        <f t="shared" si="1529"/>
        <v>3.2163080109939991E-2</v>
      </c>
      <c r="AA1312" s="5">
        <f t="shared" si="1530"/>
        <v>4.2143114588685429E-2</v>
      </c>
      <c r="AB1312" s="5">
        <f t="shared" si="1531"/>
        <v>2.760995061984417E-2</v>
      </c>
      <c r="AC1312" s="5">
        <f t="shared" si="1532"/>
        <v>1.432353378410094E-3</v>
      </c>
      <c r="AD1312" s="5">
        <f t="shared" si="1533"/>
        <v>7.7680185519695445E-3</v>
      </c>
      <c r="AE1312" s="5">
        <f t="shared" si="1534"/>
        <v>1.1266734107776609E-2</v>
      </c>
      <c r="AF1312" s="5">
        <f t="shared" si="1535"/>
        <v>8.1706355749595876E-3</v>
      </c>
      <c r="AG1312" s="5">
        <f t="shared" si="1536"/>
        <v>3.9502299459737893E-3</v>
      </c>
      <c r="AH1312" s="5">
        <f t="shared" si="1537"/>
        <v>1.1662332847864222E-2</v>
      </c>
      <c r="AI1312" s="5">
        <f t="shared" si="1538"/>
        <v>1.5281093349857312E-2</v>
      </c>
      <c r="AJ1312" s="5">
        <f t="shared" si="1539"/>
        <v>1.0011368094755481E-2</v>
      </c>
      <c r="AK1312" s="5">
        <f t="shared" si="1540"/>
        <v>4.3726143077156996E-3</v>
      </c>
      <c r="AL1312" s="5">
        <f t="shared" si="1541"/>
        <v>1.088847242771561E-4</v>
      </c>
      <c r="AM1312" s="5">
        <f t="shared" si="1542"/>
        <v>2.035678764867507E-3</v>
      </c>
      <c r="AN1312" s="5">
        <f t="shared" si="1543"/>
        <v>2.9525484805638272E-3</v>
      </c>
      <c r="AO1312" s="5">
        <f t="shared" si="1544"/>
        <v>2.1411881581048851E-3</v>
      </c>
      <c r="AP1312" s="5">
        <f t="shared" si="1545"/>
        <v>1.0351931015051071E-3</v>
      </c>
      <c r="AQ1312" s="5">
        <f t="shared" si="1546"/>
        <v>3.7536101860575122E-4</v>
      </c>
      <c r="AR1312" s="5">
        <f t="shared" si="1547"/>
        <v>3.3830095125084469E-3</v>
      </c>
      <c r="AS1312" s="5">
        <f t="shared" si="1548"/>
        <v>4.4327395589266001E-3</v>
      </c>
      <c r="AT1312" s="5">
        <f t="shared" si="1549"/>
        <v>2.9040976569266637E-3</v>
      </c>
      <c r="AU1312" s="5">
        <f t="shared" si="1550"/>
        <v>1.2684079583821677E-3</v>
      </c>
      <c r="AV1312" s="5">
        <f t="shared" si="1551"/>
        <v>4.1549706800919921E-4</v>
      </c>
      <c r="AW1312" s="5">
        <f t="shared" si="1552"/>
        <v>5.7480593358223949E-6</v>
      </c>
      <c r="AX1312" s="5">
        <f t="shared" si="1553"/>
        <v>4.4455652858452281E-4</v>
      </c>
      <c r="AY1312" s="5">
        <f t="shared" si="1554"/>
        <v>6.4478478905899092E-4</v>
      </c>
      <c r="AZ1312" s="5">
        <f t="shared" si="1555"/>
        <v>4.6759792902557965E-4</v>
      </c>
      <c r="BA1312" s="5">
        <f t="shared" si="1556"/>
        <v>2.2606801208623325E-4</v>
      </c>
      <c r="BB1312" s="5">
        <f t="shared" si="1557"/>
        <v>8.1972261182468049E-5</v>
      </c>
      <c r="BC1312" s="5">
        <f t="shared" si="1558"/>
        <v>2.3778513523810286E-5</v>
      </c>
      <c r="BD1312" s="5">
        <f t="shared" si="1559"/>
        <v>8.1778616615704031E-4</v>
      </c>
      <c r="BE1312" s="5">
        <f t="shared" si="1560"/>
        <v>1.0715409093778547E-3</v>
      </c>
      <c r="BF1312" s="5">
        <f t="shared" si="1561"/>
        <v>7.0201720693440417E-4</v>
      </c>
      <c r="BG1312" s="5">
        <f t="shared" si="1562"/>
        <v>3.066164838062487E-4</v>
      </c>
      <c r="BH1312" s="5">
        <f t="shared" si="1563"/>
        <v>1.0043949124009022E-4</v>
      </c>
      <c r="BI1312" s="5">
        <f t="shared" si="1564"/>
        <v>2.6321067348597813E-5</v>
      </c>
      <c r="BJ1312" s="8">
        <f t="shared" si="1565"/>
        <v>0.3405513523453188</v>
      </c>
      <c r="BK1312" s="8">
        <f t="shared" si="1566"/>
        <v>0.25480057410088902</v>
      </c>
      <c r="BL1312" s="8">
        <f t="shared" si="1567"/>
        <v>0.37193813019915539</v>
      </c>
      <c r="BM1312" s="8">
        <f t="shared" si="1568"/>
        <v>0.51993882485741139</v>
      </c>
      <c r="BN1312" s="8">
        <f t="shared" si="1569"/>
        <v>0.4788752751681688</v>
      </c>
    </row>
    <row r="1313" spans="1:66" x14ac:dyDescent="0.25">
      <c r="A1313" t="s">
        <v>22</v>
      </c>
      <c r="B1313" t="s">
        <v>162</v>
      </c>
      <c r="C1313" t="s">
        <v>256</v>
      </c>
      <c r="D1313" s="7" t="s">
        <v>563</v>
      </c>
      <c r="E1313">
        <f>VLOOKUP(A1313,home!$A$2:$E$405,3,FALSE)</f>
        <v>1.5026315789473701</v>
      </c>
      <c r="F1313">
        <f>VLOOKUP(B1313,home!$B$2:$E$405,3,FALSE)</f>
        <v>0.88</v>
      </c>
      <c r="G1313">
        <f>VLOOKUP(C1313,away!$B$2:$E$405,4,FALSE)</f>
        <v>1.0900000000000001</v>
      </c>
      <c r="H1313">
        <f>VLOOKUP(A1313,away!$A$2:$E$405,3,FALSE)</f>
        <v>1.3631578947368399</v>
      </c>
      <c r="I1313">
        <f>VLOOKUP(C1313,away!$B$2:$E$405,3,FALSE)</f>
        <v>0.74</v>
      </c>
      <c r="J1313">
        <f>VLOOKUP(B1313,home!$B$2:$E$405,4,FALSE)</f>
        <v>0.93</v>
      </c>
      <c r="K1313" s="3">
        <f t="shared" si="1514"/>
        <v>1.4413242105263175</v>
      </c>
      <c r="L1313" s="3">
        <f t="shared" si="1515"/>
        <v>0.93812526315789335</v>
      </c>
      <c r="M1313" s="5">
        <f t="shared" si="1516"/>
        <v>9.2601543066456904E-2</v>
      </c>
      <c r="N1313" s="5">
        <f t="shared" si="1517"/>
        <v>0.13346884595377978</v>
      </c>
      <c r="O1313" s="5">
        <f t="shared" si="1518"/>
        <v>8.6871846958046867E-2</v>
      </c>
      <c r="P1313" s="5">
        <f t="shared" si="1519"/>
        <v>0.12521049623376998</v>
      </c>
      <c r="Q1313" s="5">
        <f t="shared" si="1520"/>
        <v>9.6185939512095184E-2</v>
      </c>
      <c r="R1313" s="5">
        <f t="shared" si="1521"/>
        <v>4.0748337144264977E-2</v>
      </c>
      <c r="S1313" s="5">
        <f t="shared" si="1522"/>
        <v>4.2325613180807402E-2</v>
      </c>
      <c r="T1313" s="5">
        <f t="shared" si="1523"/>
        <v>9.0234459816873516E-2</v>
      </c>
      <c r="U1313" s="5">
        <f t="shared" si="1524"/>
        <v>5.8731564864717929E-2</v>
      </c>
      <c r="V1313" s="5">
        <f t="shared" si="1525"/>
        <v>6.35891855011068E-3</v>
      </c>
      <c r="W1313" s="5">
        <f t="shared" si="1526"/>
        <v>4.6211707777000913E-2</v>
      </c>
      <c r="X1313" s="5">
        <f t="shared" si="1527"/>
        <v>4.3352370519274645E-2</v>
      </c>
      <c r="Y1313" s="5">
        <f t="shared" si="1528"/>
        <v>2.033497700095651E-2</v>
      </c>
      <c r="Z1313" s="5">
        <f t="shared" si="1529"/>
        <v>1.2742348168903383E-2</v>
      </c>
      <c r="AA1313" s="5">
        <f t="shared" si="1530"/>
        <v>1.8365854914796136E-2</v>
      </c>
      <c r="AB1313" s="5">
        <f t="shared" si="1531"/>
        <v>1.3235575667854717E-2</v>
      </c>
      <c r="AC1313" s="5">
        <f t="shared" si="1532"/>
        <v>5.3738531292485858E-4</v>
      </c>
      <c r="AD1313" s="5">
        <f t="shared" si="1533"/>
        <v>1.6651513307189687E-2</v>
      </c>
      <c r="AE1313" s="5">
        <f t="shared" si="1534"/>
        <v>1.5621205303284487E-2</v>
      </c>
      <c r="AF1313" s="5">
        <f t="shared" si="1535"/>
        <v>7.3273236679936181E-3</v>
      </c>
      <c r="AG1313" s="5">
        <f t="shared" si="1536"/>
        <v>2.2913158147598585E-3</v>
      </c>
      <c r="AH1313" s="5">
        <f t="shared" si="1537"/>
        <v>2.9884796823004961E-3</v>
      </c>
      <c r="AI1313" s="5">
        <f t="shared" si="1538"/>
        <v>4.3073681187657019E-3</v>
      </c>
      <c r="AJ1313" s="5">
        <f t="shared" si="1539"/>
        <v>3.1041569766131036E-3</v>
      </c>
      <c r="AK1313" s="5">
        <f t="shared" si="1540"/>
        <v>1.4913655345555473E-3</v>
      </c>
      <c r="AL1313" s="5">
        <f t="shared" si="1541"/>
        <v>2.9064864135912852E-5</v>
      </c>
      <c r="AM1313" s="5">
        <f t="shared" si="1542"/>
        <v>4.8000458543107274E-3</v>
      </c>
      <c r="AN1313" s="5">
        <f t="shared" si="1543"/>
        <v>4.5030442802452058E-3</v>
      </c>
      <c r="AO1313" s="5">
        <f t="shared" si="1544"/>
        <v>2.11220980020834E-3</v>
      </c>
      <c r="AP1313" s="5">
        <f t="shared" si="1545"/>
        <v>6.6050579155504355E-4</v>
      </c>
      <c r="AQ1313" s="5">
        <f t="shared" si="1546"/>
        <v>1.5490929237997194E-4</v>
      </c>
      <c r="AR1313" s="5">
        <f t="shared" si="1547"/>
        <v>5.6071365768003425E-4</v>
      </c>
      <c r="AS1313" s="5">
        <f t="shared" si="1548"/>
        <v>8.0817016998699907E-4</v>
      </c>
      <c r="AT1313" s="5">
        <f t="shared" si="1549"/>
        <v>5.8241761611371582E-4</v>
      </c>
      <c r="AU1313" s="5">
        <f t="shared" si="1550"/>
        <v>2.7981753691390713E-4</v>
      </c>
      <c r="AV1313" s="5">
        <f t="shared" si="1551"/>
        <v>1.00826947620964E-4</v>
      </c>
      <c r="AW1313" s="5">
        <f t="shared" si="1552"/>
        <v>1.0916622927633676E-6</v>
      </c>
      <c r="AX1313" s="5">
        <f t="shared" si="1553"/>
        <v>1.1530703835757536E-3</v>
      </c>
      <c r="AY1313" s="5">
        <f t="shared" si="1554"/>
        <v>1.0817244570315769E-3</v>
      </c>
      <c r="AZ1313" s="5">
        <f t="shared" si="1555"/>
        <v>5.0739652045853859E-4</v>
      </c>
      <c r="BA1313" s="5">
        <f t="shared" si="1556"/>
        <v>1.5866716476018868E-4</v>
      </c>
      <c r="BB1313" s="5">
        <f t="shared" si="1557"/>
        <v>3.7212418923792197E-5</v>
      </c>
      <c r="BC1313" s="5">
        <f t="shared" si="1558"/>
        <v>6.9819820591248675E-6</v>
      </c>
      <c r="BD1313" s="5">
        <f t="shared" si="1559"/>
        <v>8.7669941277884484E-5</v>
      </c>
      <c r="BE1313" s="5">
        <f t="shared" si="1560"/>
        <v>1.2636080889923547E-4</v>
      </c>
      <c r="BF1313" s="5">
        <f t="shared" si="1561"/>
        <v>9.1063446564078744E-5</v>
      </c>
      <c r="BG1313" s="5">
        <f t="shared" si="1562"/>
        <v>4.3750650075592098E-5</v>
      </c>
      <c r="BH1313" s="5">
        <f t="shared" si="1563"/>
        <v>1.5764717795053993E-5</v>
      </c>
      <c r="BI1313" s="5">
        <f t="shared" si="1564"/>
        <v>4.5444138860252761E-6</v>
      </c>
      <c r="BJ1313" s="8">
        <f t="shared" si="1565"/>
        <v>0.48685542661871639</v>
      </c>
      <c r="BK1313" s="8">
        <f t="shared" si="1566"/>
        <v>0.26814474566523727</v>
      </c>
      <c r="BL1313" s="8">
        <f t="shared" si="1567"/>
        <v>0.23254564976872893</v>
      </c>
      <c r="BM1313" s="8">
        <f t="shared" si="1568"/>
        <v>0.42412052855843357</v>
      </c>
      <c r="BN1313" s="8">
        <f t="shared" si="1569"/>
        <v>0.57508700886841368</v>
      </c>
    </row>
    <row r="1314" spans="1:66" x14ac:dyDescent="0.25">
      <c r="A1314" t="s">
        <v>22</v>
      </c>
      <c r="B1314" t="s">
        <v>177</v>
      </c>
      <c r="C1314" t="s">
        <v>170</v>
      </c>
      <c r="D1314" s="7" t="s">
        <v>563</v>
      </c>
      <c r="E1314">
        <f>VLOOKUP(A1314,home!$A$2:$E$405,3,FALSE)</f>
        <v>1.5026315789473701</v>
      </c>
      <c r="F1314">
        <f>VLOOKUP(B1314,home!$B$2:$E$405,3,FALSE)</f>
        <v>1.41</v>
      </c>
      <c r="G1314">
        <f>VLOOKUP(C1314,away!$B$2:$E$405,4,FALSE)</f>
        <v>0.92</v>
      </c>
      <c r="H1314">
        <f>VLOOKUP(A1314,away!$A$2:$E$405,3,FALSE)</f>
        <v>1.3631578947368399</v>
      </c>
      <c r="I1314">
        <f>VLOOKUP(C1314,away!$B$2:$E$405,3,FALSE)</f>
        <v>0.88</v>
      </c>
      <c r="J1314">
        <f>VLOOKUP(B1314,home!$B$2:$E$405,4,FALSE)</f>
        <v>0.67</v>
      </c>
      <c r="K1314" s="3">
        <f t="shared" si="1514"/>
        <v>1.9492136842105288</v>
      </c>
      <c r="L1314" s="3">
        <f t="shared" si="1515"/>
        <v>0.80371789473684085</v>
      </c>
      <c r="M1314" s="5">
        <f t="shared" si="1516"/>
        <v>6.3740726069380416E-2</v>
      </c>
      <c r="N1314" s="5">
        <f t="shared" si="1517"/>
        <v>0.12424429549595109</v>
      </c>
      <c r="O1314" s="5">
        <f t="shared" si="1518"/>
        <v>5.1229562165480101E-2</v>
      </c>
      <c r="P1314" s="5">
        <f t="shared" si="1519"/>
        <v>9.9857363609067773E-2</v>
      </c>
      <c r="Q1314" s="5">
        <f t="shared" si="1520"/>
        <v>0.12108934048290222</v>
      </c>
      <c r="R1314" s="5">
        <f t="shared" si="1521"/>
        <v>2.058705792596489E-2</v>
      </c>
      <c r="S1314" s="5">
        <f t="shared" si="1522"/>
        <v>3.9109583785176129E-2</v>
      </c>
      <c r="T1314" s="5">
        <f t="shared" si="1523"/>
        <v>9.7321669807990688E-2</v>
      </c>
      <c r="U1314" s="5">
        <f t="shared" si="1524"/>
        <v>4.0128575026925586E-2</v>
      </c>
      <c r="V1314" s="5">
        <f t="shared" si="1525"/>
        <v>6.8077527499359244E-3</v>
      </c>
      <c r="W1314" s="5">
        <f t="shared" si="1526"/>
        <v>7.8676333160433654E-2</v>
      </c>
      <c r="X1314" s="5">
        <f t="shared" si="1527"/>
        <v>6.3233576853318041E-2</v>
      </c>
      <c r="Y1314" s="5">
        <f t="shared" si="1528"/>
        <v>2.5410978632614503E-2</v>
      </c>
      <c r="Z1314" s="5">
        <f t="shared" si="1529"/>
        <v>5.5153956183606311E-3</v>
      </c>
      <c r="AA1314" s="5">
        <f t="shared" si="1530"/>
        <v>1.0750684613143333E-2</v>
      </c>
      <c r="AB1314" s="5">
        <f t="shared" si="1531"/>
        <v>1.0477690781285281E-2</v>
      </c>
      <c r="AC1314" s="5">
        <f t="shared" si="1532"/>
        <v>6.6657171524355419E-4</v>
      </c>
      <c r="AD1314" s="5">
        <f t="shared" si="1533"/>
        <v>3.8339246304955985E-2</v>
      </c>
      <c r="AE1314" s="5">
        <f t="shared" si="1534"/>
        <v>3.0813938326016428E-2</v>
      </c>
      <c r="AF1314" s="5">
        <f t="shared" si="1535"/>
        <v>1.2382856819968389E-2</v>
      </c>
      <c r="AG1314" s="5">
        <f t="shared" si="1536"/>
        <v>3.3174412047242419E-3</v>
      </c>
      <c r="AH1314" s="5">
        <f t="shared" si="1537"/>
        <v>1.1082055387574008E-3</v>
      </c>
      <c r="AI1314" s="5">
        <f t="shared" si="1538"/>
        <v>2.1601294010638269E-3</v>
      </c>
      <c r="AJ1314" s="5">
        <f t="shared" si="1539"/>
        <v>2.1052768941095526E-3</v>
      </c>
      <c r="AK1314" s="5">
        <f t="shared" si="1540"/>
        <v>1.36787817701686E-3</v>
      </c>
      <c r="AL1314" s="5">
        <f t="shared" si="1541"/>
        <v>4.1770527727057374E-5</v>
      </c>
      <c r="AM1314" s="5">
        <f t="shared" si="1542"/>
        <v>1.4946276707987632E-2</v>
      </c>
      <c r="AN1314" s="5">
        <f t="shared" si="1543"/>
        <v>1.20125900498981E-2</v>
      </c>
      <c r="AO1314" s="5">
        <f t="shared" si="1544"/>
        <v>4.8273667926204116E-3</v>
      </c>
      <c r="AP1314" s="5">
        <f t="shared" si="1545"/>
        <v>1.2932803585624709E-3</v>
      </c>
      <c r="AQ1314" s="5">
        <f t="shared" si="1546"/>
        <v>2.5985814177208395E-4</v>
      </c>
      <c r="AR1314" s="5">
        <f t="shared" si="1547"/>
        <v>1.7813692450916098E-4</v>
      </c>
      <c r="AS1314" s="5">
        <f t="shared" si="1548"/>
        <v>3.4722693091643445E-4</v>
      </c>
      <c r="AT1314" s="5">
        <f t="shared" si="1549"/>
        <v>3.38409742634369E-4</v>
      </c>
      <c r="AU1314" s="5">
        <f t="shared" si="1550"/>
        <v>2.1987763373769174E-4</v>
      </c>
      <c r="AV1314" s="5">
        <f t="shared" si="1551"/>
        <v>1.0714712313333489E-4</v>
      </c>
      <c r="AW1314" s="5">
        <f t="shared" si="1552"/>
        <v>1.8177349224816674E-6</v>
      </c>
      <c r="AX1314" s="5">
        <f t="shared" si="1553"/>
        <v>4.8555811812010978E-3</v>
      </c>
      <c r="AY1314" s="5">
        <f t="shared" si="1554"/>
        <v>3.9025174846787692E-3</v>
      </c>
      <c r="AZ1314" s="5">
        <f t="shared" si="1555"/>
        <v>1.5682615684798661E-3</v>
      </c>
      <c r="BA1314" s="5">
        <f t="shared" si="1556"/>
        <v>4.2014662873844465E-4</v>
      </c>
      <c r="BB1314" s="5">
        <f t="shared" si="1557"/>
        <v>8.4419840982610949E-5</v>
      </c>
      <c r="BC1314" s="5">
        <f t="shared" si="1558"/>
        <v>1.3569947373712594E-5</v>
      </c>
      <c r="BD1314" s="5">
        <f t="shared" si="1559"/>
        <v>2.3861972323566392E-5</v>
      </c>
      <c r="BE1314" s="5">
        <f t="shared" si="1560"/>
        <v>4.6512082985348517E-5</v>
      </c>
      <c r="BF1314" s="5">
        <f t="shared" si="1561"/>
        <v>4.5330994318088519E-5</v>
      </c>
      <c r="BG1314" s="5">
        <f t="shared" si="1562"/>
        <v>2.945326481456262E-5</v>
      </c>
      <c r="BH1314" s="5">
        <f t="shared" si="1563"/>
        <v>1.4352676705305492E-5</v>
      </c>
      <c r="BI1314" s="5">
        <f t="shared" si="1564"/>
        <v>5.5952867678062301E-6</v>
      </c>
      <c r="BJ1314" s="8">
        <f t="shared" si="1565"/>
        <v>0.63901354579117042</v>
      </c>
      <c r="BK1314" s="8">
        <f t="shared" si="1566"/>
        <v>0.21412628594120961</v>
      </c>
      <c r="BL1314" s="8">
        <f t="shared" si="1567"/>
        <v>0.14127096515659249</v>
      </c>
      <c r="BM1314" s="8">
        <f t="shared" si="1568"/>
        <v>0.51527714700883021</v>
      </c>
      <c r="BN1314" s="8">
        <f t="shared" si="1569"/>
        <v>0.48074834574874648</v>
      </c>
    </row>
    <row r="1315" spans="1:66" x14ac:dyDescent="0.25">
      <c r="A1315" t="s">
        <v>22</v>
      </c>
      <c r="B1315" t="s">
        <v>259</v>
      </c>
      <c r="C1315" t="s">
        <v>167</v>
      </c>
      <c r="D1315" s="7" t="s">
        <v>563</v>
      </c>
      <c r="E1315">
        <f>VLOOKUP(A1315,home!$A$2:$E$405,3,FALSE)</f>
        <v>1.5026315789473701</v>
      </c>
      <c r="F1315">
        <f>VLOOKUP(B1315,home!$B$2:$E$405,3,FALSE)</f>
        <v>0.95</v>
      </c>
      <c r="G1315">
        <f>VLOOKUP(C1315,away!$B$2:$E$405,4,FALSE)</f>
        <v>1.02</v>
      </c>
      <c r="H1315">
        <f>VLOOKUP(A1315,away!$A$2:$E$405,3,FALSE)</f>
        <v>1.3631578947368399</v>
      </c>
      <c r="I1315">
        <f>VLOOKUP(C1315,away!$B$2:$E$405,3,FALSE)</f>
        <v>1.05</v>
      </c>
      <c r="J1315">
        <f>VLOOKUP(B1315,home!$B$2:$E$405,4,FALSE)</f>
        <v>1.1599999999999999</v>
      </c>
      <c r="K1315" s="3">
        <f t="shared" si="1514"/>
        <v>1.4560500000000016</v>
      </c>
      <c r="L1315" s="3">
        <f t="shared" si="1515"/>
        <v>1.6603263157894708</v>
      </c>
      <c r="M1315" s="5">
        <f t="shared" si="1516"/>
        <v>4.4317470319997956E-2</v>
      </c>
      <c r="N1315" s="5">
        <f t="shared" si="1517"/>
        <v>6.4528452659433105E-2</v>
      </c>
      <c r="O1315" s="5">
        <f t="shared" si="1518"/>
        <v>7.3581462221511434E-2</v>
      </c>
      <c r="P1315" s="5">
        <f t="shared" si="1519"/>
        <v>0.10713828806763184</v>
      </c>
      <c r="Q1315" s="5">
        <f t="shared" si="1520"/>
        <v>4.6978326747383843E-2</v>
      </c>
      <c r="R1315" s="5">
        <f t="shared" si="1521"/>
        <v>6.1084619040322106E-2</v>
      </c>
      <c r="S1315" s="5">
        <f t="shared" si="1522"/>
        <v>6.4752188511554204E-2</v>
      </c>
      <c r="T1315" s="5">
        <f t="shared" si="1523"/>
        <v>7.7999352170437783E-2</v>
      </c>
      <c r="U1315" s="5">
        <f t="shared" si="1524"/>
        <v>8.8942259553661099E-2</v>
      </c>
      <c r="V1315" s="5">
        <f t="shared" si="1525"/>
        <v>1.7393287757797811E-2</v>
      </c>
      <c r="W1315" s="5">
        <f t="shared" si="1526"/>
        <v>2.280093088684277E-2</v>
      </c>
      <c r="X1315" s="5">
        <f t="shared" si="1527"/>
        <v>3.7856985575922014E-2</v>
      </c>
      <c r="Y1315" s="5">
        <f t="shared" si="1528"/>
        <v>3.1427474694082864E-2</v>
      </c>
      <c r="Z1315" s="5">
        <f t="shared" si="1529"/>
        <v>3.3806800160873791E-2</v>
      </c>
      <c r="AA1315" s="5">
        <f t="shared" si="1530"/>
        <v>4.9224391374240339E-2</v>
      </c>
      <c r="AB1315" s="5">
        <f t="shared" si="1531"/>
        <v>3.5836587530231369E-2</v>
      </c>
      <c r="AC1315" s="5">
        <f t="shared" si="1532"/>
        <v>2.6280367832125428E-3</v>
      </c>
      <c r="AD1315" s="5">
        <f t="shared" si="1533"/>
        <v>8.2998238544468635E-3</v>
      </c>
      <c r="AE1315" s="5">
        <f t="shared" si="1534"/>
        <v>1.3780415961955329E-2</v>
      </c>
      <c r="AF1315" s="5">
        <f t="shared" si="1535"/>
        <v>1.1439993632079853E-2</v>
      </c>
      <c r="AG1315" s="5">
        <f t="shared" si="1536"/>
        <v>6.3313741599353834E-3</v>
      </c>
      <c r="AH1315" s="5">
        <f t="shared" si="1537"/>
        <v>1.4032579989933618E-2</v>
      </c>
      <c r="AI1315" s="5">
        <f t="shared" si="1538"/>
        <v>2.0432138094342866E-2</v>
      </c>
      <c r="AJ1315" s="5">
        <f t="shared" si="1539"/>
        <v>1.4875107336133985E-2</v>
      </c>
      <c r="AK1315" s="5">
        <f t="shared" si="1540"/>
        <v>7.2196333455926366E-3</v>
      </c>
      <c r="AL1315" s="5">
        <f t="shared" si="1541"/>
        <v>2.5413306301023638E-4</v>
      </c>
      <c r="AM1315" s="5">
        <f t="shared" si="1542"/>
        <v>2.4169917046534743E-3</v>
      </c>
      <c r="AN1315" s="5">
        <f t="shared" si="1543"/>
        <v>4.012994932281016E-3</v>
      </c>
      <c r="AO1315" s="5">
        <f t="shared" si="1544"/>
        <v>3.331440545597978E-3</v>
      </c>
      <c r="AP1315" s="5">
        <f t="shared" si="1545"/>
        <v>1.8437594691147854E-3</v>
      </c>
      <c r="AQ1315" s="5">
        <f t="shared" si="1546"/>
        <v>7.6531059163932559E-4</v>
      </c>
      <c r="AR1315" s="5">
        <f t="shared" si="1547"/>
        <v>4.6597323671415079E-3</v>
      </c>
      <c r="AS1315" s="5">
        <f t="shared" si="1548"/>
        <v>6.7848033131763996E-3</v>
      </c>
      <c r="AT1315" s="5">
        <f t="shared" si="1549"/>
        <v>4.9395064320752555E-3</v>
      </c>
      <c r="AU1315" s="5">
        <f t="shared" si="1550"/>
        <v>2.3973894468077273E-3</v>
      </c>
      <c r="AV1315" s="5">
        <f t="shared" si="1551"/>
        <v>8.7267972600609889E-4</v>
      </c>
      <c r="AW1315" s="5">
        <f t="shared" si="1552"/>
        <v>1.7065869105408213E-5</v>
      </c>
      <c r="AX1315" s="5">
        <f t="shared" si="1553"/>
        <v>5.8654346192678266E-4</v>
      </c>
      <c r="AY1315" s="5">
        <f t="shared" si="1554"/>
        <v>9.7385354519129695E-4</v>
      </c>
      <c r="AZ1315" s="5">
        <f t="shared" si="1555"/>
        <v>8.0845733440299038E-4</v>
      </c>
      <c r="BA1315" s="5">
        <f t="shared" si="1556"/>
        <v>4.4743432916743113E-4</v>
      </c>
      <c r="BB1315" s="5">
        <f t="shared" si="1557"/>
        <v>1.8572174782607357E-4</v>
      </c>
      <c r="BC1315" s="5">
        <f t="shared" si="1558"/>
        <v>6.1671741066009189E-5</v>
      </c>
      <c r="BD1315" s="5">
        <f t="shared" si="1559"/>
        <v>1.2894460456168353E-3</v>
      </c>
      <c r="BE1315" s="5">
        <f t="shared" si="1560"/>
        <v>1.8774979147203948E-3</v>
      </c>
      <c r="BF1315" s="5">
        <f t="shared" si="1561"/>
        <v>1.3668654193643175E-3</v>
      </c>
      <c r="BG1315" s="5">
        <f t="shared" si="1562"/>
        <v>6.6340813128847205E-4</v>
      </c>
      <c r="BH1315" s="5">
        <f t="shared" si="1563"/>
        <v>2.4148885239064523E-4</v>
      </c>
      <c r="BI1315" s="5">
        <f t="shared" si="1564"/>
        <v>7.0323968704679877E-5</v>
      </c>
      <c r="BJ1315" s="8">
        <f t="shared" si="1565"/>
        <v>0.33687730974538699</v>
      </c>
      <c r="BK1315" s="8">
        <f t="shared" si="1566"/>
        <v>0.2374572580483959</v>
      </c>
      <c r="BL1315" s="8">
        <f t="shared" si="1567"/>
        <v>0.39039192010326174</v>
      </c>
      <c r="BM1315" s="8">
        <f t="shared" si="1568"/>
        <v>0.59994788132555221</v>
      </c>
      <c r="BN1315" s="8">
        <f t="shared" si="1569"/>
        <v>0.39762861905628022</v>
      </c>
    </row>
    <row r="1316" spans="1:66" x14ac:dyDescent="0.25">
      <c r="A1316" t="s">
        <v>22</v>
      </c>
      <c r="B1316" t="s">
        <v>23</v>
      </c>
      <c r="C1316" t="s">
        <v>163</v>
      </c>
      <c r="D1316" s="7" t="s">
        <v>563</v>
      </c>
      <c r="E1316">
        <f>VLOOKUP(A1316,home!$A$2:$E$405,3,FALSE)</f>
        <v>1.5026315789473701</v>
      </c>
      <c r="F1316">
        <f>VLOOKUP(B1316,home!$B$2:$E$405,3,FALSE)</f>
        <v>1.47</v>
      </c>
      <c r="G1316">
        <f>VLOOKUP(C1316,away!$B$2:$E$405,4,FALSE)</f>
        <v>1.19</v>
      </c>
      <c r="H1316">
        <f>VLOOKUP(A1316,away!$A$2:$E$405,3,FALSE)</f>
        <v>1.3631578947368399</v>
      </c>
      <c r="I1316">
        <f>VLOOKUP(C1316,away!$B$2:$E$405,3,FALSE)</f>
        <v>1.0900000000000001</v>
      </c>
      <c r="J1316">
        <f>VLOOKUP(B1316,home!$B$2:$E$405,4,FALSE)</f>
        <v>0.97</v>
      </c>
      <c r="K1316" s="3">
        <f t="shared" si="1514"/>
        <v>2.6285534210526342</v>
      </c>
      <c r="L1316" s="3">
        <f t="shared" si="1515"/>
        <v>1.441266842105261</v>
      </c>
      <c r="M1316" s="5">
        <f t="shared" si="1516"/>
        <v>1.7080458219228413E-2</v>
      </c>
      <c r="N1316" s="5">
        <f t="shared" si="1517"/>
        <v>4.489689688529943E-2</v>
      </c>
      <c r="O1316" s="5">
        <f t="shared" si="1518"/>
        <v>2.4617498079338183E-2</v>
      </c>
      <c r="P1316" s="5">
        <f t="shared" si="1519"/>
        <v>6.4708408794201033E-2</v>
      </c>
      <c r="Q1316" s="5">
        <f t="shared" si="1520"/>
        <v>5.9006945951250597E-2</v>
      </c>
      <c r="R1316" s="5">
        <f t="shared" si="1521"/>
        <v>1.774019185867004E-2</v>
      </c>
      <c r="S1316" s="5">
        <f t="shared" si="1522"/>
        <v>6.1286092488486328E-2</v>
      </c>
      <c r="T1316" s="5">
        <f t="shared" si="1523"/>
        <v>8.5044754653434765E-2</v>
      </c>
      <c r="U1316" s="5">
        <f t="shared" si="1524"/>
        <v>4.6631042000237224E-2</v>
      </c>
      <c r="V1316" s="5">
        <f t="shared" si="1525"/>
        <v>2.5797678488246174E-2</v>
      </c>
      <c r="W1316" s="5">
        <f t="shared" si="1526"/>
        <v>5.1700969882009215E-2</v>
      </c>
      <c r="X1316" s="5">
        <f t="shared" si="1527"/>
        <v>7.4514893595622633E-2</v>
      </c>
      <c r="Y1316" s="5">
        <f t="shared" si="1528"/>
        <v>5.3697922691186298E-2</v>
      </c>
      <c r="Z1316" s="5">
        <f t="shared" si="1529"/>
        <v>8.5227834328289436E-3</v>
      </c>
      <c r="AA1316" s="5">
        <f t="shared" si="1530"/>
        <v>2.2402591549253236E-2</v>
      </c>
      <c r="AB1316" s="5">
        <f t="shared" si="1531"/>
        <v>2.9443204328617217E-2</v>
      </c>
      <c r="AC1316" s="5">
        <f t="shared" si="1532"/>
        <v>6.1083209249018664E-3</v>
      </c>
      <c r="AD1316" s="5">
        <f t="shared" si="1533"/>
        <v>3.3974690313773634E-2</v>
      </c>
      <c r="AE1316" s="5">
        <f t="shared" si="1534"/>
        <v>4.8966594620036719E-2</v>
      </c>
      <c r="AF1316" s="5">
        <f t="shared" si="1535"/>
        <v>3.5286964598334407E-2</v>
      </c>
      <c r="AG1316" s="5">
        <f t="shared" si="1536"/>
        <v>1.6952644011373856E-2</v>
      </c>
      <c r="AH1316" s="5">
        <f t="shared" si="1537"/>
        <v>3.0709012910451025E-3</v>
      </c>
      <c r="AI1316" s="5">
        <f t="shared" si="1538"/>
        <v>8.0720280942915557E-3</v>
      </c>
      <c r="AJ1316" s="5">
        <f t="shared" si="1539"/>
        <v>1.0608878531041524E-2</v>
      </c>
      <c r="AK1316" s="5">
        <f t="shared" si="1540"/>
        <v>9.2953346521003483E-3</v>
      </c>
      <c r="AL1316" s="5">
        <f t="shared" si="1541"/>
        <v>9.256419760677294E-4</v>
      </c>
      <c r="AM1316" s="5">
        <f t="shared" si="1542"/>
        <v>1.7860857690694693E-2</v>
      </c>
      <c r="AN1316" s="5">
        <f t="shared" si="1543"/>
        <v>2.5742261961159002E-2</v>
      </c>
      <c r="AO1316" s="5">
        <f t="shared" si="1544"/>
        <v>1.8550734302703015E-2</v>
      </c>
      <c r="AP1316" s="5">
        <f t="shared" si="1545"/>
        <v>8.9121860823968384E-3</v>
      </c>
      <c r="AQ1316" s="5">
        <f t="shared" si="1546"/>
        <v>3.2112095728076377E-3</v>
      </c>
      <c r="AR1316" s="5">
        <f t="shared" si="1547"/>
        <v>8.8519764123230846E-4</v>
      </c>
      <c r="AS1316" s="5">
        <f t="shared" si="1548"/>
        <v>2.3267892881689068E-3</v>
      </c>
      <c r="AT1316" s="5">
        <f t="shared" si="1549"/>
        <v>3.0580449717425027E-3</v>
      </c>
      <c r="AU1316" s="5">
        <f t="shared" si="1550"/>
        <v>2.6794115240688539E-3</v>
      </c>
      <c r="AV1316" s="5">
        <f t="shared" si="1551"/>
        <v>1.7607440819997595E-3</v>
      </c>
      <c r="AW1316" s="5">
        <f t="shared" si="1552"/>
        <v>9.7409596224079468E-5</v>
      </c>
      <c r="AX1316" s="5">
        <f t="shared" si="1553"/>
        <v>7.8247030976349701E-3</v>
      </c>
      <c r="AY1316" s="5">
        <f t="shared" si="1554"/>
        <v>1.1277485123939605E-2</v>
      </c>
      <c r="AZ1316" s="5">
        <f t="shared" si="1555"/>
        <v>8.1269326857347484E-3</v>
      </c>
      <c r="BA1316" s="5">
        <f t="shared" si="1556"/>
        <v>3.9043595359903168E-3</v>
      </c>
      <c r="BB1316" s="5">
        <f t="shared" si="1557"/>
        <v>1.4068059847200816E-3</v>
      </c>
      <c r="BC1316" s="5">
        <f t="shared" si="1558"/>
        <v>4.0551656381045874E-4</v>
      </c>
      <c r="BD1316" s="5">
        <f t="shared" si="1559"/>
        <v>2.1263433483631933E-4</v>
      </c>
      <c r="BE1316" s="5">
        <f t="shared" si="1560"/>
        <v>5.589207082672585E-4</v>
      </c>
      <c r="BF1316" s="5">
        <f t="shared" si="1561"/>
        <v>7.34576469906532E-4</v>
      </c>
      <c r="BG1316" s="5">
        <f t="shared" si="1562"/>
        <v>6.4362449766586075E-4</v>
      </c>
      <c r="BH1316" s="5">
        <f t="shared" si="1563"/>
        <v>4.2295034380322033E-4</v>
      </c>
      <c r="BI1316" s="5">
        <f t="shared" si="1564"/>
        <v>2.2234951462786847E-4</v>
      </c>
      <c r="BJ1316" s="8">
        <f t="shared" si="1565"/>
        <v>0.61126632980391293</v>
      </c>
      <c r="BK1316" s="8">
        <f t="shared" si="1566"/>
        <v>0.18718408601507117</v>
      </c>
      <c r="BL1316" s="8">
        <f t="shared" si="1567"/>
        <v>0.18538691376091382</v>
      </c>
      <c r="BM1316" s="8">
        <f t="shared" si="1568"/>
        <v>0.75312963769702346</v>
      </c>
      <c r="BN1316" s="8">
        <f t="shared" si="1569"/>
        <v>0.22805039978798769</v>
      </c>
    </row>
    <row r="1317" spans="1:66" x14ac:dyDescent="0.25">
      <c r="A1317" t="s">
        <v>22</v>
      </c>
      <c r="B1317" t="s">
        <v>264</v>
      </c>
      <c r="C1317" t="s">
        <v>267</v>
      </c>
      <c r="D1317" s="7" t="s">
        <v>563</v>
      </c>
      <c r="E1317">
        <f>VLOOKUP(A1317,home!$A$2:$E$405,3,FALSE)</f>
        <v>1.5026315789473701</v>
      </c>
      <c r="F1317">
        <f>VLOOKUP(B1317,home!$B$2:$E$405,3,FALSE)</f>
        <v>0.88</v>
      </c>
      <c r="G1317">
        <f>VLOOKUP(C1317,away!$B$2:$E$405,4,FALSE)</f>
        <v>1.37</v>
      </c>
      <c r="H1317">
        <f>VLOOKUP(A1317,away!$A$2:$E$405,3,FALSE)</f>
        <v>1.3631578947368399</v>
      </c>
      <c r="I1317">
        <f>VLOOKUP(C1317,away!$B$2:$E$405,3,FALSE)</f>
        <v>0.56000000000000005</v>
      </c>
      <c r="J1317">
        <f>VLOOKUP(B1317,home!$B$2:$E$405,4,FALSE)</f>
        <v>0.54</v>
      </c>
      <c r="K1317" s="3">
        <f t="shared" si="1514"/>
        <v>1.8115726315789495</v>
      </c>
      <c r="L1317" s="3">
        <f t="shared" si="1515"/>
        <v>0.41221894736842041</v>
      </c>
      <c r="M1317" s="5">
        <f t="shared" si="1516"/>
        <v>0.10819808851482672</v>
      </c>
      <c r="N1317" s="5">
        <f t="shared" si="1517"/>
        <v>0.19600869594261675</v>
      </c>
      <c r="O1317" s="5">
        <f t="shared" si="1518"/>
        <v>4.4601302154857046E-2</v>
      </c>
      <c r="P1317" s="5">
        <f t="shared" si="1519"/>
        <v>8.0798498316522249E-2</v>
      </c>
      <c r="Q1317" s="5">
        <f t="shared" si="1520"/>
        <v>0.17754199456056222</v>
      </c>
      <c r="R1317" s="5">
        <f t="shared" si="1521"/>
        <v>9.192750912768017E-3</v>
      </c>
      <c r="S1317" s="5">
        <f t="shared" si="1522"/>
        <v>1.5084363827070854E-2</v>
      </c>
      <c r="T1317" s="5">
        <f t="shared" si="1523"/>
        <v>7.3186174111444777E-2</v>
      </c>
      <c r="U1317" s="5">
        <f t="shared" si="1524"/>
        <v>1.6653335962492945E-2</v>
      </c>
      <c r="V1317" s="5">
        <f t="shared" si="1525"/>
        <v>1.2516075961713485E-3</v>
      </c>
      <c r="W1317" s="5">
        <f t="shared" si="1526"/>
        <v>0.10721007276728441</v>
      </c>
      <c r="X1317" s="5">
        <f t="shared" si="1527"/>
        <v>4.4194023343421728E-2</v>
      </c>
      <c r="Y1317" s="5">
        <f t="shared" si="1528"/>
        <v>9.1088068913003518E-3</v>
      </c>
      <c r="Z1317" s="5">
        <f t="shared" si="1529"/>
        <v>1.2631420348937724E-3</v>
      </c>
      <c r="AA1317" s="5">
        <f t="shared" si="1530"/>
        <v>2.2882735402105004E-3</v>
      </c>
      <c r="AB1317" s="5">
        <f t="shared" si="1531"/>
        <v>2.0726868595058083E-3</v>
      </c>
      <c r="AC1317" s="5">
        <f t="shared" si="1532"/>
        <v>5.8416012496340935E-5</v>
      </c>
      <c r="AD1317" s="5">
        <f t="shared" si="1533"/>
        <v>4.8554708413700014E-2</v>
      </c>
      <c r="AE1317" s="5">
        <f t="shared" si="1534"/>
        <v>2.0015170792076008E-2</v>
      </c>
      <c r="AF1317" s="5">
        <f t="shared" si="1535"/>
        <v>4.1253163176543624E-3</v>
      </c>
      <c r="AG1317" s="5">
        <f t="shared" si="1536"/>
        <v>5.6684451667508319E-4</v>
      </c>
      <c r="AH1317" s="5">
        <f t="shared" si="1537"/>
        <v>1.3017277000017884E-4</v>
      </c>
      <c r="AI1317" s="5">
        <f t="shared" si="1538"/>
        <v>2.3581742750914528E-4</v>
      </c>
      <c r="AJ1317" s="5">
        <f t="shared" si="1539"/>
        <v>2.1360019886246031E-4</v>
      </c>
      <c r="AK1317" s="5">
        <f t="shared" si="1540"/>
        <v>1.2898409145301802E-4</v>
      </c>
      <c r="AL1317" s="5">
        <f t="shared" si="1541"/>
        <v>1.7449203223943333E-6</v>
      </c>
      <c r="AM1317" s="5">
        <f t="shared" si="1542"/>
        <v>1.7592076179311033E-2</v>
      </c>
      <c r="AN1317" s="5">
        <f t="shared" si="1543"/>
        <v>7.2517871246606568E-3</v>
      </c>
      <c r="AO1317" s="5">
        <f t="shared" si="1544"/>
        <v>1.4946620275337399E-3</v>
      </c>
      <c r="AP1317" s="5">
        <f t="shared" si="1545"/>
        <v>2.0537600255383576E-4</v>
      </c>
      <c r="AQ1317" s="5">
        <f t="shared" si="1546"/>
        <v>2.1164969896869046E-5</v>
      </c>
      <c r="AR1317" s="5">
        <f t="shared" si="1547"/>
        <v>1.0731936445101046E-5</v>
      </c>
      <c r="AS1317" s="5">
        <f t="shared" si="1548"/>
        <v>1.9441682347789737E-5</v>
      </c>
      <c r="AT1317" s="5">
        <f t="shared" si="1549"/>
        <v>1.7610009826553737E-5</v>
      </c>
      <c r="AU1317" s="5">
        <f t="shared" si="1550"/>
        <v>1.0633937281207037E-5</v>
      </c>
      <c r="AV1317" s="5">
        <f t="shared" si="1551"/>
        <v>4.8160374361404321E-6</v>
      </c>
      <c r="AW1317" s="5">
        <f t="shared" si="1552"/>
        <v>3.6195685069315165E-8</v>
      </c>
      <c r="AX1317" s="5">
        <f t="shared" si="1553"/>
        <v>5.3115539565153072E-3</v>
      </c>
      <c r="AY1317" s="5">
        <f t="shared" si="1554"/>
        <v>2.1895231808453084E-3</v>
      </c>
      <c r="AZ1317" s="5">
        <f t="shared" si="1555"/>
        <v>4.5128147042340432E-4</v>
      </c>
      <c r="BA1317" s="5">
        <f t="shared" si="1556"/>
        <v>6.200892423493623E-5</v>
      </c>
      <c r="BB1317" s="5">
        <f t="shared" si="1557"/>
        <v>6.390313368893385E-6</v>
      </c>
      <c r="BC1317" s="5">
        <f t="shared" si="1558"/>
        <v>5.2684165005591527E-7</v>
      </c>
      <c r="BD1317" s="5">
        <f t="shared" si="1559"/>
        <v>7.3731792410405654E-7</v>
      </c>
      <c r="BE1317" s="5">
        <f t="shared" si="1560"/>
        <v>1.3357049720795137E-6</v>
      </c>
      <c r="BF1317" s="5">
        <f t="shared" si="1561"/>
        <v>1.2098632856415863E-6</v>
      </c>
      <c r="BG1317" s="5">
        <f t="shared" si="1562"/>
        <v>7.3058507207349419E-7</v>
      </c>
      <c r="BH1317" s="5">
        <f t="shared" si="1563"/>
        <v>3.3087698040211906E-7</v>
      </c>
      <c r="BI1317" s="5">
        <f t="shared" si="1564"/>
        <v>1.1988153642319275E-7</v>
      </c>
      <c r="BJ1317" s="8">
        <f t="shared" si="1565"/>
        <v>0.71509815864772985</v>
      </c>
      <c r="BK1317" s="8">
        <f t="shared" si="1566"/>
        <v>0.2075822423682552</v>
      </c>
      <c r="BL1317" s="8">
        <f t="shared" si="1567"/>
        <v>7.5584621750766634E-2</v>
      </c>
      <c r="BM1317" s="8">
        <f t="shared" si="1568"/>
        <v>0.38099734741433194</v>
      </c>
      <c r="BN1317" s="8">
        <f t="shared" si="1569"/>
        <v>0.616341330402153</v>
      </c>
    </row>
    <row r="1318" spans="1:66" x14ac:dyDescent="0.25">
      <c r="A1318" t="s">
        <v>25</v>
      </c>
      <c r="B1318" t="s">
        <v>292</v>
      </c>
      <c r="C1318" t="s">
        <v>175</v>
      </c>
      <c r="D1318" s="7" t="s">
        <v>563</v>
      </c>
      <c r="E1318">
        <f>VLOOKUP(A1318,home!$A$2:$E$405,3,FALSE)</f>
        <v>1.37894736842105</v>
      </c>
      <c r="F1318">
        <f>VLOOKUP(B1318,home!$B$2:$E$405,3,FALSE)</f>
        <v>1.1499999999999999</v>
      </c>
      <c r="G1318">
        <f>VLOOKUP(C1318,away!$B$2:$E$405,4,FALSE)</f>
        <v>1.0900000000000001</v>
      </c>
      <c r="H1318">
        <f>VLOOKUP(A1318,away!$A$2:$E$405,3,FALSE)</f>
        <v>1.1000000000000001</v>
      </c>
      <c r="I1318">
        <f>VLOOKUP(C1318,away!$B$2:$E$405,3,FALSE)</f>
        <v>0.46</v>
      </c>
      <c r="J1318">
        <f>VLOOKUP(B1318,home!$B$2:$E$405,4,FALSE)</f>
        <v>1.34</v>
      </c>
      <c r="K1318" s="3">
        <f t="shared" si="1514"/>
        <v>1.7285105263157861</v>
      </c>
      <c r="L1318" s="3">
        <f t="shared" si="1515"/>
        <v>0.6780400000000002</v>
      </c>
      <c r="M1318" s="5">
        <f t="shared" si="1516"/>
        <v>9.0125645032452309E-2</v>
      </c>
      <c r="N1318" s="5">
        <f t="shared" si="1517"/>
        <v>0.15578312612959386</v>
      </c>
      <c r="O1318" s="5">
        <f t="shared" si="1518"/>
        <v>6.1108792357803969E-2</v>
      </c>
      <c r="P1318" s="5">
        <f t="shared" si="1519"/>
        <v>0.10562719084090982</v>
      </c>
      <c r="Q1318" s="5">
        <f t="shared" si="1520"/>
        <v>0.13463638666869143</v>
      </c>
      <c r="R1318" s="5">
        <f t="shared" si="1521"/>
        <v>2.0717102785142709E-2</v>
      </c>
      <c r="S1318" s="5">
        <f t="shared" si="1522"/>
        <v>3.0948747831220952E-2</v>
      </c>
      <c r="T1318" s="5">
        <f t="shared" si="1523"/>
        <v>9.128885561683954E-2</v>
      </c>
      <c r="U1318" s="5">
        <f t="shared" si="1524"/>
        <v>3.5809730238885264E-2</v>
      </c>
      <c r="V1318" s="5">
        <f t="shared" si="1525"/>
        <v>4.030212232265626E-3</v>
      </c>
      <c r="W1318" s="5">
        <f t="shared" si="1526"/>
        <v>7.7573470527318514E-2</v>
      </c>
      <c r="X1318" s="5">
        <f t="shared" si="1527"/>
        <v>5.2597915956343048E-2</v>
      </c>
      <c r="Y1318" s="5">
        <f t="shared" si="1528"/>
        <v>1.7831745467519425E-2</v>
      </c>
      <c r="Z1318" s="5">
        <f t="shared" si="1529"/>
        <v>4.6823414574793899E-3</v>
      </c>
      <c r="AA1318" s="5">
        <f t="shared" si="1530"/>
        <v>8.0934764970579248E-3</v>
      </c>
      <c r="AB1318" s="5">
        <f t="shared" si="1531"/>
        <v>6.9948296598270222E-3</v>
      </c>
      <c r="AC1318" s="5">
        <f t="shared" si="1532"/>
        <v>2.9521286396452752E-4</v>
      </c>
      <c r="AD1318" s="5">
        <f t="shared" si="1533"/>
        <v>3.3521640092329344E-2</v>
      </c>
      <c r="AE1318" s="5">
        <f t="shared" si="1534"/>
        <v>2.272901284820299E-2</v>
      </c>
      <c r="AF1318" s="5">
        <f t="shared" si="1535"/>
        <v>7.7055899357977809E-3</v>
      </c>
      <c r="AG1318" s="5">
        <f t="shared" si="1536"/>
        <v>1.7415660666894434E-3</v>
      </c>
      <c r="AH1318" s="5">
        <f t="shared" si="1537"/>
        <v>7.9370370045733134E-4</v>
      </c>
      <c r="AI1318" s="5">
        <f t="shared" si="1538"/>
        <v>1.3719252010162889E-3</v>
      </c>
      <c r="AJ1318" s="5">
        <f t="shared" si="1539"/>
        <v>1.1856935756372783E-3</v>
      </c>
      <c r="AK1318" s="5">
        <f t="shared" si="1540"/>
        <v>6.8316127549134626E-4</v>
      </c>
      <c r="AL1318" s="5">
        <f t="shared" si="1541"/>
        <v>1.3839570528208496E-5</v>
      </c>
      <c r="AM1318" s="5">
        <f t="shared" si="1542"/>
        <v>1.1588501551792099E-2</v>
      </c>
      <c r="AN1318" s="5">
        <f t="shared" si="1543"/>
        <v>7.8574675921771163E-3</v>
      </c>
      <c r="AO1318" s="5">
        <f t="shared" si="1544"/>
        <v>2.6638386630998866E-3</v>
      </c>
      <c r="AP1318" s="5">
        <f t="shared" si="1545"/>
        <v>6.0206305570941604E-4</v>
      </c>
      <c r="AQ1318" s="5">
        <f t="shared" si="1546"/>
        <v>1.0205570857330311E-4</v>
      </c>
      <c r="AR1318" s="5">
        <f t="shared" si="1547"/>
        <v>1.0763257141161785E-4</v>
      </c>
      <c r="AS1318" s="5">
        <f t="shared" si="1548"/>
        <v>1.8604403265941701E-4</v>
      </c>
      <c r="AT1318" s="5">
        <f t="shared" si="1549"/>
        <v>1.6078953440502012E-4</v>
      </c>
      <c r="AU1318" s="5">
        <f t="shared" si="1550"/>
        <v>9.2642134246830529E-5</v>
      </c>
      <c r="AV1318" s="5">
        <f t="shared" si="1551"/>
        <v>4.0033226056501671E-5</v>
      </c>
      <c r="AW1318" s="5">
        <f t="shared" si="1552"/>
        <v>4.5055462935257924E-7</v>
      </c>
      <c r="AX1318" s="5">
        <f t="shared" si="1553"/>
        <v>3.3384744860832484E-3</v>
      </c>
      <c r="AY1318" s="5">
        <f t="shared" si="1554"/>
        <v>2.2636192405438862E-3</v>
      </c>
      <c r="AZ1318" s="5">
        <f t="shared" si="1555"/>
        <v>7.6741219492918854E-4</v>
      </c>
      <c r="BA1318" s="5">
        <f t="shared" si="1556"/>
        <v>1.7344538821659577E-4</v>
      </c>
      <c r="BB1318" s="5">
        <f t="shared" si="1557"/>
        <v>2.9400727756595146E-5</v>
      </c>
      <c r="BC1318" s="5">
        <f t="shared" si="1558"/>
        <v>3.9869738896163568E-6</v>
      </c>
      <c r="BD1318" s="5">
        <f t="shared" si="1559"/>
        <v>1.21631981199889E-5</v>
      </c>
      <c r="BE1318" s="5">
        <f t="shared" si="1560"/>
        <v>2.1024215984065194E-5</v>
      </c>
      <c r="BF1318" s="5">
        <f t="shared" si="1561"/>
        <v>1.8170289317996651E-5</v>
      </c>
      <c r="BG1318" s="5">
        <f t="shared" si="1562"/>
        <v>1.0469178784120166E-5</v>
      </c>
      <c r="BH1318" s="5">
        <f t="shared" si="1563"/>
        <v>4.5240214325584006E-6</v>
      </c>
      <c r="BI1318" s="5">
        <f t="shared" si="1564"/>
        <v>1.563963733491082E-6</v>
      </c>
      <c r="BJ1318" s="8">
        <f t="shared" si="1565"/>
        <v>0.62479957489209625</v>
      </c>
      <c r="BK1318" s="8">
        <f t="shared" si="1566"/>
        <v>0.23330446761188531</v>
      </c>
      <c r="BL1318" s="8">
        <f t="shared" si="1567"/>
        <v>0.13741347165747075</v>
      </c>
      <c r="BM1318" s="8">
        <f t="shared" si="1568"/>
        <v>0.42993844311842311</v>
      </c>
      <c r="BN1318" s="8">
        <f t="shared" si="1569"/>
        <v>0.56799824381459407</v>
      </c>
    </row>
    <row r="1319" spans="1:66" x14ac:dyDescent="0.25">
      <c r="A1319" t="s">
        <v>178</v>
      </c>
      <c r="B1319" t="s">
        <v>182</v>
      </c>
      <c r="C1319" t="s">
        <v>179</v>
      </c>
      <c r="D1319" s="7" t="s">
        <v>563</v>
      </c>
      <c r="E1319">
        <f>VLOOKUP(A1319,home!$A$2:$E$405,3,FALSE)</f>
        <v>1.5686274509803899</v>
      </c>
      <c r="F1319">
        <f>VLOOKUP(B1319,home!$B$2:$E$405,3,FALSE)</f>
        <v>1.2</v>
      </c>
      <c r="G1319">
        <f>VLOOKUP(C1319,away!$B$2:$E$405,4,FALSE)</f>
        <v>0.83</v>
      </c>
      <c r="H1319">
        <f>VLOOKUP(A1319,away!$A$2:$E$405,3,FALSE)</f>
        <v>1.29084967320261</v>
      </c>
      <c r="I1319">
        <f>VLOOKUP(C1319,away!$B$2:$E$405,3,FALSE)</f>
        <v>0.83</v>
      </c>
      <c r="J1319">
        <f>VLOOKUP(B1319,home!$B$2:$E$405,4,FALSE)</f>
        <v>0.91</v>
      </c>
      <c r="K1319" s="3">
        <f t="shared" si="1514"/>
        <v>1.5623529411764683</v>
      </c>
      <c r="L1319" s="3">
        <f t="shared" si="1515"/>
        <v>0.9749787581699314</v>
      </c>
      <c r="M1319" s="5">
        <f t="shared" si="1516"/>
        <v>7.9077120064281067E-2</v>
      </c>
      <c r="N1319" s="5">
        <f t="shared" si="1517"/>
        <v>0.12354637111219423</v>
      </c>
      <c r="O1319" s="5">
        <f t="shared" si="1518"/>
        <v>7.7098512319927301E-2</v>
      </c>
      <c r="P1319" s="5">
        <f t="shared" si="1519"/>
        <v>0.1204550874833686</v>
      </c>
      <c r="Q1319" s="5">
        <f t="shared" si="1520"/>
        <v>9.6511518139408073E-2</v>
      </c>
      <c r="R1319" s="5">
        <f t="shared" si="1521"/>
        <v>3.7584705899215941E-2</v>
      </c>
      <c r="S1319" s="5">
        <f t="shared" si="1522"/>
        <v>4.587113215817485E-2</v>
      </c>
      <c r="T1319" s="5">
        <f t="shared" si="1523"/>
        <v>9.409668010465487E-2</v>
      </c>
      <c r="U1319" s="5">
        <f t="shared" si="1524"/>
        <v>5.872057580489258E-2</v>
      </c>
      <c r="V1319" s="5">
        <f t="shared" si="1525"/>
        <v>7.7637448278093865E-3</v>
      </c>
      <c r="W1319" s="5">
        <f t="shared" si="1526"/>
        <v>5.0261684740836754E-2</v>
      </c>
      <c r="X1319" s="5">
        <f t="shared" si="1527"/>
        <v>4.9004074972149599E-2</v>
      </c>
      <c r="Y1319" s="5">
        <f t="shared" si="1528"/>
        <v>2.3888966080806318E-2</v>
      </c>
      <c r="Z1319" s="5">
        <f t="shared" si="1529"/>
        <v>1.2214763294599886E-2</v>
      </c>
      <c r="AA1319" s="5">
        <f t="shared" si="1530"/>
        <v>1.9083771359092498E-2</v>
      </c>
      <c r="AB1319" s="5">
        <f t="shared" si="1531"/>
        <v>1.490779315580871E-2</v>
      </c>
      <c r="AC1319" s="5">
        <f t="shared" si="1532"/>
        <v>7.3913807311783836E-4</v>
      </c>
      <c r="AD1319" s="5">
        <f t="shared" si="1533"/>
        <v>1.9631622745832689E-2</v>
      </c>
      <c r="AE1319" s="5">
        <f t="shared" si="1534"/>
        <v>1.914041516559253E-2</v>
      </c>
      <c r="AF1319" s="5">
        <f t="shared" si="1535"/>
        <v>9.3307491045031641E-3</v>
      </c>
      <c r="AG1319" s="5">
        <f t="shared" si="1536"/>
        <v>3.0324273915678982E-3</v>
      </c>
      <c r="AH1319" s="5">
        <f t="shared" si="1537"/>
        <v>2.9772836870771641E-3</v>
      </c>
      <c r="AI1319" s="5">
        <f t="shared" si="1538"/>
        <v>4.651567925221727E-3</v>
      </c>
      <c r="AJ1319" s="5">
        <f t="shared" si="1539"/>
        <v>3.633695414526144E-3</v>
      </c>
      <c r="AK1319" s="5">
        <f t="shared" si="1540"/>
        <v>1.8923715727414555E-3</v>
      </c>
      <c r="AL1319" s="5">
        <f t="shared" si="1541"/>
        <v>4.5036005958397879E-5</v>
      </c>
      <c r="AM1319" s="5">
        <f t="shared" si="1542"/>
        <v>6.1343047074037043E-3</v>
      </c>
      <c r="AN1319" s="5">
        <f t="shared" si="1543"/>
        <v>5.980816785860427E-3</v>
      </c>
      <c r="AO1319" s="5">
        <f t="shared" si="1544"/>
        <v>2.9155846613600398E-3</v>
      </c>
      <c r="AP1319" s="5">
        <f t="shared" si="1545"/>
        <v>9.4754437082403742E-4</v>
      </c>
      <c r="AQ1319" s="5">
        <f t="shared" si="1546"/>
        <v>2.309589084942322E-4</v>
      </c>
      <c r="AR1319" s="5">
        <f t="shared" si="1547"/>
        <v>5.8055767038921776E-4</v>
      </c>
      <c r="AS1319" s="5">
        <f t="shared" si="1548"/>
        <v>9.0703598385515288E-4</v>
      </c>
      <c r="AT1319" s="5">
        <f t="shared" si="1549"/>
        <v>7.0855516856449497E-4</v>
      </c>
      <c r="AU1319" s="5">
        <f t="shared" si="1550"/>
        <v>3.6900441719750899E-4</v>
      </c>
      <c r="AV1319" s="5">
        <f t="shared" si="1551"/>
        <v>1.4412878412890922E-4</v>
      </c>
      <c r="AW1319" s="5">
        <f t="shared" si="1552"/>
        <v>1.9055996760611493E-6</v>
      </c>
      <c r="AX1319" s="5">
        <f t="shared" si="1553"/>
        <v>1.5973248336141415E-3</v>
      </c>
      <c r="AY1319" s="5">
        <f t="shared" si="1554"/>
        <v>1.5573577826711077E-3</v>
      </c>
      <c r="AZ1319" s="5">
        <f t="shared" si="1555"/>
        <v>7.5919537848747731E-4</v>
      </c>
      <c r="BA1319" s="5">
        <f t="shared" si="1556"/>
        <v>2.4673312244202392E-4</v>
      </c>
      <c r="BB1319" s="5">
        <f t="shared" si="1557"/>
        <v>6.0139888329478521E-5</v>
      </c>
      <c r="BC1319" s="5">
        <f t="shared" si="1558"/>
        <v>1.1727022727990666E-5</v>
      </c>
      <c r="BD1319" s="5">
        <f t="shared" si="1559"/>
        <v>9.4338566087017936E-5</v>
      </c>
      <c r="BE1319" s="5">
        <f t="shared" si="1560"/>
        <v>1.473901361924231E-4</v>
      </c>
      <c r="BF1319" s="5">
        <f t="shared" si="1561"/>
        <v>1.1513770639031624E-4</v>
      </c>
      <c r="BG1319" s="5">
        <f t="shared" si="1562"/>
        <v>5.9961911406407739E-5</v>
      </c>
      <c r="BH1319" s="5">
        <f t="shared" si="1563"/>
        <v>2.3420417161090996E-5</v>
      </c>
      <c r="BI1319" s="5">
        <f t="shared" si="1564"/>
        <v>7.3181915270420628E-6</v>
      </c>
      <c r="BJ1319" s="8">
        <f t="shared" si="1565"/>
        <v>0.50888619701976068</v>
      </c>
      <c r="BK1319" s="8">
        <f t="shared" si="1566"/>
        <v>0.25550861639538125</v>
      </c>
      <c r="BL1319" s="8">
        <f t="shared" si="1567"/>
        <v>0.22370712609140317</v>
      </c>
      <c r="BM1319" s="8">
        <f t="shared" si="1568"/>
        <v>0.46448793559975471</v>
      </c>
      <c r="BN1319" s="8">
        <f t="shared" si="1569"/>
        <v>0.53427331501839515</v>
      </c>
    </row>
    <row r="1320" spans="1:66" x14ac:dyDescent="0.25">
      <c r="A1320" t="s">
        <v>178</v>
      </c>
      <c r="B1320" t="s">
        <v>464</v>
      </c>
      <c r="C1320" t="s">
        <v>270</v>
      </c>
      <c r="D1320" s="7" t="s">
        <v>563</v>
      </c>
      <c r="E1320">
        <f>VLOOKUP(A1320,home!$A$2:$E$405,3,FALSE)</f>
        <v>1.5686274509803899</v>
      </c>
      <c r="F1320">
        <f>VLOOKUP(B1320,home!$B$2:$E$405,3,FALSE)</f>
        <v>1.0900000000000001</v>
      </c>
      <c r="G1320">
        <f>VLOOKUP(C1320,away!$B$2:$E$405,4,FALSE)</f>
        <v>1.28</v>
      </c>
      <c r="H1320">
        <f>VLOOKUP(A1320,away!$A$2:$E$405,3,FALSE)</f>
        <v>1.29084967320261</v>
      </c>
      <c r="I1320">
        <f>VLOOKUP(C1320,away!$B$2:$E$405,3,FALSE)</f>
        <v>0.86</v>
      </c>
      <c r="J1320">
        <f>VLOOKUP(B1320,home!$B$2:$E$405,4,FALSE)</f>
        <v>1.59</v>
      </c>
      <c r="K1320" s="3">
        <f t="shared" si="1514"/>
        <v>2.1885490196078403</v>
      </c>
      <c r="L1320" s="3">
        <f t="shared" si="1515"/>
        <v>1.7651078431372491</v>
      </c>
      <c r="M1320" s="5">
        <f t="shared" si="1516"/>
        <v>1.9184418560155087E-2</v>
      </c>
      <c r="N1320" s="5">
        <f t="shared" si="1517"/>
        <v>4.1986040431573869E-2</v>
      </c>
      <c r="O1320" s="5">
        <f t="shared" si="1518"/>
        <v>3.3862567666557555E-2</v>
      </c>
      <c r="P1320" s="5">
        <f t="shared" si="1519"/>
        <v>7.4109889268048706E-2</v>
      </c>
      <c r="Q1320" s="5">
        <f t="shared" si="1520"/>
        <v>4.5944253811868084E-2</v>
      </c>
      <c r="R1320" s="5">
        <f t="shared" si="1521"/>
        <v>2.9885541888503286E-2</v>
      </c>
      <c r="S1320" s="5">
        <f t="shared" si="1522"/>
        <v>7.1572089481116416E-2</v>
      </c>
      <c r="T1320" s="5">
        <f t="shared" si="1523"/>
        <v>8.1096562750416809E-2</v>
      </c>
      <c r="U1320" s="5">
        <f t="shared" si="1524"/>
        <v>6.5405973400532919E-2</v>
      </c>
      <c r="V1320" s="5">
        <f t="shared" si="1525"/>
        <v>3.0720530422450456E-2</v>
      </c>
      <c r="W1320" s="5">
        <f t="shared" si="1526"/>
        <v>3.3517083878859225E-2</v>
      </c>
      <c r="X1320" s="5">
        <f t="shared" si="1527"/>
        <v>5.9161267633663472E-2</v>
      </c>
      <c r="Y1320" s="5">
        <f t="shared" si="1528"/>
        <v>5.2213008755060651E-2</v>
      </c>
      <c r="Z1320" s="5">
        <f t="shared" si="1529"/>
        <v>1.7583734794601309E-2</v>
      </c>
      <c r="AA1320" s="5">
        <f t="shared" si="1530"/>
        <v>3.848286554576897E-2</v>
      </c>
      <c r="AB1320" s="5">
        <f t="shared" si="1531"/>
        <v>4.2110818830946514E-2</v>
      </c>
      <c r="AC1320" s="5">
        <f t="shared" si="1532"/>
        <v>7.4171361407327427E-3</v>
      </c>
      <c r="AD1320" s="5">
        <f t="shared" si="1533"/>
        <v>1.8338445265797778E-2</v>
      </c>
      <c r="AE1320" s="5">
        <f t="shared" si="1534"/>
        <v>3.2369333569602816E-2</v>
      </c>
      <c r="AF1320" s="5">
        <f t="shared" si="1535"/>
        <v>2.8567682280415896E-2</v>
      </c>
      <c r="AG1320" s="5">
        <f t="shared" si="1536"/>
        <v>1.68083466844717E-2</v>
      </c>
      <c r="AH1320" s="5">
        <f t="shared" si="1537"/>
        <v>7.7592970493990292E-3</v>
      </c>
      <c r="AI1320" s="5">
        <f t="shared" si="1538"/>
        <v>1.6981601950308255E-2</v>
      </c>
      <c r="AJ1320" s="5">
        <f t="shared" si="1539"/>
        <v>1.8582534149858863E-2</v>
      </c>
      <c r="AK1320" s="5">
        <f t="shared" si="1540"/>
        <v>1.3556262298500942E-2</v>
      </c>
      <c r="AL1320" s="5">
        <f t="shared" si="1541"/>
        <v>1.1461033053509471E-3</v>
      </c>
      <c r="AM1320" s="5">
        <f t="shared" si="1542"/>
        <v>8.0269172815187525E-3</v>
      </c>
      <c r="AN1320" s="5">
        <f t="shared" si="1543"/>
        <v>1.4168374649822678E-2</v>
      </c>
      <c r="AO1320" s="5">
        <f t="shared" si="1544"/>
        <v>1.2504354609454494E-2</v>
      </c>
      <c r="AP1320" s="5">
        <f t="shared" si="1545"/>
        <v>7.3571781315058451E-3</v>
      </c>
      <c r="AQ1320" s="5">
        <f t="shared" si="1546"/>
        <v>3.2465532058197043E-3</v>
      </c>
      <c r="AR1320" s="5">
        <f t="shared" si="1547"/>
        <v>2.7391992158251862E-3</v>
      </c>
      <c r="AS1320" s="5">
        <f t="shared" si="1548"/>
        <v>5.9948717583047763E-3</v>
      </c>
      <c r="AT1320" s="5">
        <f t="shared" si="1549"/>
        <v>6.5600353546563248E-3</v>
      </c>
      <c r="AU1320" s="5">
        <f t="shared" si="1550"/>
        <v>4.785652981341957E-3</v>
      </c>
      <c r="AV1320" s="5">
        <f t="shared" si="1551"/>
        <v>2.6184090351248201E-3</v>
      </c>
      <c r="AW1320" s="5">
        <f t="shared" si="1552"/>
        <v>1.2298404907053298E-4</v>
      </c>
      <c r="AX1320" s="5">
        <f t="shared" si="1553"/>
        <v>2.9278836578235166E-3</v>
      </c>
      <c r="AY1320" s="5">
        <f t="shared" si="1554"/>
        <v>5.1680304082176668E-3</v>
      </c>
      <c r="AZ1320" s="5">
        <f t="shared" si="1555"/>
        <v>4.5610655035584029E-3</v>
      </c>
      <c r="BA1320" s="5">
        <f t="shared" si="1556"/>
        <v>2.6835908311312268E-3</v>
      </c>
      <c r="BB1320" s="5">
        <f t="shared" si="1557"/>
        <v>1.1842068059502342E-3</v>
      </c>
      <c r="BC1320" s="5">
        <f t="shared" si="1558"/>
        <v>4.1805054421585342E-4</v>
      </c>
      <c r="BD1320" s="5">
        <f t="shared" si="1559"/>
        <v>8.0583033662807264E-4</v>
      </c>
      <c r="BE1320" s="5">
        <f t="shared" si="1560"/>
        <v>1.7635991931976244E-3</v>
      </c>
      <c r="BF1320" s="5">
        <f t="shared" si="1561"/>
        <v>1.9298616426269197E-3</v>
      </c>
      <c r="BG1320" s="5">
        <f t="shared" si="1562"/>
        <v>1.4078656019833071E-3</v>
      </c>
      <c r="BH1320" s="5">
        <f t="shared" si="1563"/>
        <v>7.7029572074004235E-4</v>
      </c>
      <c r="BI1320" s="5">
        <f t="shared" si="1564"/>
        <v>3.3716598888674685E-4</v>
      </c>
      <c r="BJ1320" s="8">
        <f t="shared" si="1565"/>
        <v>0.47224823069074856</v>
      </c>
      <c r="BK1320" s="8">
        <f t="shared" si="1566"/>
        <v>0.20931819758607204</v>
      </c>
      <c r="BL1320" s="8">
        <f t="shared" si="1567"/>
        <v>0.29634024960969213</v>
      </c>
      <c r="BM1320" s="8">
        <f t="shared" si="1568"/>
        <v>0.74547265469526036</v>
      </c>
      <c r="BN1320" s="8">
        <f t="shared" si="1569"/>
        <v>0.24497271162670661</v>
      </c>
    </row>
    <row r="1321" spans="1:66" x14ac:dyDescent="0.25">
      <c r="A1321" t="s">
        <v>178</v>
      </c>
      <c r="B1321" t="s">
        <v>181</v>
      </c>
      <c r="C1321" t="s">
        <v>268</v>
      </c>
      <c r="D1321" s="7" t="s">
        <v>563</v>
      </c>
      <c r="E1321">
        <f>VLOOKUP(A1321,home!$A$2:$E$405,3,FALSE)</f>
        <v>1.5686274509803899</v>
      </c>
      <c r="F1321">
        <f>VLOOKUP(B1321,home!$B$2:$E$405,3,FALSE)</f>
        <v>1.84</v>
      </c>
      <c r="G1321">
        <f>VLOOKUP(C1321,away!$B$2:$E$405,4,FALSE)</f>
        <v>0.98</v>
      </c>
      <c r="H1321">
        <f>VLOOKUP(A1321,away!$A$2:$E$405,3,FALSE)</f>
        <v>1.29084967320261</v>
      </c>
      <c r="I1321">
        <f>VLOOKUP(C1321,away!$B$2:$E$405,3,FALSE)</f>
        <v>0.86</v>
      </c>
      <c r="J1321">
        <f>VLOOKUP(B1321,home!$B$2:$E$405,4,FALSE)</f>
        <v>1</v>
      </c>
      <c r="K1321" s="3">
        <f t="shared" si="1514"/>
        <v>2.8285490196078391</v>
      </c>
      <c r="L1321" s="3">
        <f t="shared" si="1515"/>
        <v>1.1101307189542446</v>
      </c>
      <c r="M1321" s="5">
        <f t="shared" si="1516"/>
        <v>1.9473908430808869E-2</v>
      </c>
      <c r="N1321" s="5">
        <f t="shared" si="1517"/>
        <v>5.5082904599897259E-2</v>
      </c>
      <c r="O1321" s="5">
        <f t="shared" si="1518"/>
        <v>2.1618583967142974E-2</v>
      </c>
      <c r="P1321" s="5">
        <f t="shared" si="1519"/>
        <v>6.1149224485572008E-2</v>
      </c>
      <c r="Q1321" s="5">
        <f t="shared" si="1520"/>
        <v>7.7902347901595781E-2</v>
      </c>
      <c r="R1321" s="5">
        <f t="shared" si="1521"/>
        <v>1.1999727081108571E-2</v>
      </c>
      <c r="S1321" s="5">
        <f t="shared" si="1522"/>
        <v>4.8003045568284629E-2</v>
      </c>
      <c r="T1321" s="5">
        <f t="shared" si="1523"/>
        <v>8.6481789484222207E-2</v>
      </c>
      <c r="U1321" s="5">
        <f t="shared" si="1524"/>
        <v>3.3941816270831281E-2</v>
      </c>
      <c r="V1321" s="5">
        <f t="shared" si="1525"/>
        <v>1.6748044754204352E-2</v>
      </c>
      <c r="W1321" s="5">
        <f t="shared" si="1526"/>
        <v>7.3450203260735827E-2</v>
      </c>
      <c r="X1321" s="5">
        <f t="shared" si="1527"/>
        <v>8.1539326953176075E-2</v>
      </c>
      <c r="Y1321" s="5">
        <f t="shared" si="1528"/>
        <v>4.5259655826787294E-2</v>
      </c>
      <c r="Z1321" s="5">
        <f t="shared" si="1529"/>
        <v>4.4404218839352591E-3</v>
      </c>
      <c r="AA1321" s="5">
        <f t="shared" si="1530"/>
        <v>1.2559950966450273E-2</v>
      </c>
      <c r="AB1321" s="5">
        <f t="shared" si="1531"/>
        <v>1.7763218496237729E-2</v>
      </c>
      <c r="AC1321" s="5">
        <f t="shared" si="1532"/>
        <v>3.2868657054899906E-3</v>
      </c>
      <c r="AD1321" s="5">
        <f t="shared" si="1533"/>
        <v>5.1939375105787708E-2</v>
      </c>
      <c r="AE1321" s="5">
        <f t="shared" si="1534"/>
        <v>5.7659495828222301E-2</v>
      </c>
      <c r="AF1321" s="5">
        <f t="shared" si="1535"/>
        <v>3.2004788779161852E-2</v>
      </c>
      <c r="AG1321" s="5">
        <f t="shared" si="1536"/>
        <v>1.1843166392463231E-2</v>
      </c>
      <c r="AH1321" s="5">
        <f t="shared" si="1537"/>
        <v>1.2323621846183034E-3</v>
      </c>
      <c r="AI1321" s="5">
        <f t="shared" si="1538"/>
        <v>3.4857968491038768E-3</v>
      </c>
      <c r="AJ1321" s="5">
        <f t="shared" si="1539"/>
        <v>4.9298736300424344E-3</v>
      </c>
      <c r="AK1321" s="5">
        <f t="shared" si="1540"/>
        <v>4.648129741015688E-3</v>
      </c>
      <c r="AL1321" s="5">
        <f t="shared" si="1541"/>
        <v>4.1283811021922704E-4</v>
      </c>
      <c r="AM1321" s="5">
        <f t="shared" si="1542"/>
        <v>2.9382613706903909E-2</v>
      </c>
      <c r="AN1321" s="5">
        <f t="shared" si="1543"/>
        <v>3.2618542079200077E-2</v>
      </c>
      <c r="AO1321" s="5">
        <f t="shared" si="1544"/>
        <v>1.8105422784810834E-2</v>
      </c>
      <c r="AP1321" s="5">
        <f t="shared" si="1545"/>
        <v>6.6997953376908724E-3</v>
      </c>
      <c r="AQ1321" s="5">
        <f t="shared" si="1546"/>
        <v>1.8594121537692672E-3</v>
      </c>
      <c r="AR1321" s="5">
        <f t="shared" si="1547"/>
        <v>2.7361662360446789E-4</v>
      </c>
      <c r="AS1321" s="5">
        <f t="shared" si="1548"/>
        <v>7.7393803244482488E-4</v>
      </c>
      <c r="AT1321" s="5">
        <f t="shared" si="1549"/>
        <v>1.0945608314545149E-3</v>
      </c>
      <c r="AU1321" s="5">
        <f t="shared" si="1550"/>
        <v>1.0320063222372697E-3</v>
      </c>
      <c r="AV1321" s="5">
        <f t="shared" si="1551"/>
        <v>7.297701177483301E-4</v>
      </c>
      <c r="AW1321" s="5">
        <f t="shared" si="1552"/>
        <v>3.6009335784524528E-5</v>
      </c>
      <c r="AX1321" s="5">
        <f t="shared" si="1553"/>
        <v>1.3851693865696482E-2</v>
      </c>
      <c r="AY1321" s="5">
        <f t="shared" si="1554"/>
        <v>1.5377190869859734E-2</v>
      </c>
      <c r="AZ1321" s="5">
        <f t="shared" si="1555"/>
        <v>8.5353459779270186E-3</v>
      </c>
      <c r="BA1321" s="5">
        <f t="shared" si="1556"/>
        <v>3.1584499223331142E-3</v>
      </c>
      <c r="BB1321" s="5">
        <f t="shared" si="1557"/>
        <v>8.7657307076515997E-4</v>
      </c>
      <c r="BC1321" s="5">
        <f t="shared" si="1558"/>
        <v>1.9462213865289123E-4</v>
      </c>
      <c r="BD1321" s="5">
        <f t="shared" si="1559"/>
        <v>5.0625036513310236E-5</v>
      </c>
      <c r="BE1321" s="5">
        <f t="shared" si="1560"/>
        <v>1.4319539739733473E-4</v>
      </c>
      <c r="BF1321" s="5">
        <f t="shared" si="1561"/>
        <v>2.0251760046029307E-4</v>
      </c>
      <c r="BG1321" s="5">
        <f t="shared" si="1562"/>
        <v>1.9094365341176464E-4</v>
      </c>
      <c r="BH1321" s="5">
        <f t="shared" si="1563"/>
        <v>1.3502337091454646E-4</v>
      </c>
      <c r="BI1321" s="5">
        <f t="shared" si="1564"/>
        <v>7.6384044684897159E-5</v>
      </c>
      <c r="BJ1321" s="8">
        <f t="shared" si="1565"/>
        <v>0.70382271603965907</v>
      </c>
      <c r="BK1321" s="8">
        <f t="shared" si="1566"/>
        <v>0.16445111792443881</v>
      </c>
      <c r="BL1321" s="8">
        <f t="shared" si="1567"/>
        <v>0.11688204021742268</v>
      </c>
      <c r="BM1321" s="8">
        <f t="shared" si="1568"/>
        <v>0.7270284180652552</v>
      </c>
      <c r="BN1321" s="8">
        <f t="shared" si="1569"/>
        <v>0.24722669646612547</v>
      </c>
    </row>
    <row r="1322" spans="1:66" x14ac:dyDescent="0.25">
      <c r="A1322" t="s">
        <v>178</v>
      </c>
      <c r="B1322" t="s">
        <v>186</v>
      </c>
      <c r="C1322" t="s">
        <v>271</v>
      </c>
      <c r="D1322" s="7" t="s">
        <v>563</v>
      </c>
      <c r="E1322">
        <f>VLOOKUP(A1322,home!$A$2:$E$405,3,FALSE)</f>
        <v>1.5686274509803899</v>
      </c>
      <c r="F1322">
        <f>VLOOKUP(B1322,home!$B$2:$E$405,3,FALSE)</f>
        <v>1.35</v>
      </c>
      <c r="G1322">
        <f>VLOOKUP(C1322,away!$B$2:$E$405,4,FALSE)</f>
        <v>0.9</v>
      </c>
      <c r="H1322">
        <f>VLOOKUP(A1322,away!$A$2:$E$405,3,FALSE)</f>
        <v>1.29084967320261</v>
      </c>
      <c r="I1322">
        <f>VLOOKUP(C1322,away!$B$2:$E$405,3,FALSE)</f>
        <v>1.01</v>
      </c>
      <c r="J1322">
        <f>VLOOKUP(B1322,home!$B$2:$E$405,4,FALSE)</f>
        <v>0.91</v>
      </c>
      <c r="K1322" s="3">
        <f t="shared" si="1514"/>
        <v>1.9058823529411737</v>
      </c>
      <c r="L1322" s="3">
        <f t="shared" si="1515"/>
        <v>1.1864199346405189</v>
      </c>
      <c r="M1322" s="5">
        <f t="shared" si="1516"/>
        <v>4.5397316319754501E-2</v>
      </c>
      <c r="N1322" s="5">
        <f t="shared" si="1517"/>
        <v>8.6521944044708435E-2</v>
      </c>
      <c r="O1322" s="5">
        <f t="shared" si="1518"/>
        <v>5.3860281060938105E-2</v>
      </c>
      <c r="P1322" s="5">
        <f t="shared" si="1519"/>
        <v>0.10265135919849362</v>
      </c>
      <c r="Q1322" s="5">
        <f t="shared" si="1520"/>
        <v>8.245032314848677E-2</v>
      </c>
      <c r="R1322" s="5">
        <f t="shared" si="1521"/>
        <v>3.1950455568019086E-2</v>
      </c>
      <c r="S1322" s="5">
        <f t="shared" si="1522"/>
        <v>5.8028218403258856E-2</v>
      </c>
      <c r="T1322" s="5">
        <f t="shared" si="1523"/>
        <v>9.7820707000917342E-2</v>
      </c>
      <c r="U1322" s="5">
        <f t="shared" si="1524"/>
        <v>6.0893809435518628E-2</v>
      </c>
      <c r="V1322" s="5">
        <f t="shared" si="1525"/>
        <v>1.4579118018063532E-2</v>
      </c>
      <c r="W1322" s="5">
        <f t="shared" si="1526"/>
        <v>5.2380205294332689E-2</v>
      </c>
      <c r="X1322" s="5">
        <f t="shared" si="1527"/>
        <v>6.2144919741759154E-2</v>
      </c>
      <c r="Y1322" s="5">
        <f t="shared" si="1528"/>
        <v>3.68649858091291E-2</v>
      </c>
      <c r="Z1322" s="5">
        <f t="shared" si="1529"/>
        <v>1.2635552468914665E-2</v>
      </c>
      <c r="AA1322" s="5">
        <f t="shared" si="1530"/>
        <v>2.4081876470166737E-2</v>
      </c>
      <c r="AB1322" s="5">
        <f t="shared" si="1531"/>
        <v>2.2948611695100041E-2</v>
      </c>
      <c r="AC1322" s="5">
        <f t="shared" si="1532"/>
        <v>2.0603727293157267E-3</v>
      </c>
      <c r="AD1322" s="5">
        <f t="shared" si="1533"/>
        <v>2.4957627228476126E-2</v>
      </c>
      <c r="AE1322" s="5">
        <f t="shared" si="1534"/>
        <v>2.9610226465191083E-2</v>
      </c>
      <c r="AF1322" s="5">
        <f t="shared" si="1535"/>
        <v>1.7565081473761488E-2</v>
      </c>
      <c r="AG1322" s="5">
        <f t="shared" si="1536"/>
        <v>6.9465209380184965E-3</v>
      </c>
      <c r="AH1322" s="5">
        <f t="shared" si="1537"/>
        <v>3.7477678335791488E-3</v>
      </c>
      <c r="AI1322" s="5">
        <f t="shared" si="1538"/>
        <v>7.142804576939072E-3</v>
      </c>
      <c r="AJ1322" s="5">
        <f t="shared" si="1539"/>
        <v>6.8066725968478139E-3</v>
      </c>
      <c r="AK1322" s="5">
        <f t="shared" si="1540"/>
        <v>4.3242390615268397E-3</v>
      </c>
      <c r="AL1322" s="5">
        <f t="shared" si="1541"/>
        <v>1.8635468196408398E-4</v>
      </c>
      <c r="AM1322" s="5">
        <f t="shared" si="1542"/>
        <v>9.5132602612073552E-3</v>
      </c>
      <c r="AN1322" s="5">
        <f t="shared" si="1543"/>
        <v>1.1286721617319879E-2</v>
      </c>
      <c r="AO1322" s="5">
        <f t="shared" si="1544"/>
        <v>6.6953957617631914E-3</v>
      </c>
      <c r="AP1322" s="5">
        <f t="shared" si="1545"/>
        <v>2.6478503340211638E-3</v>
      </c>
      <c r="AQ1322" s="5">
        <f t="shared" si="1546"/>
        <v>7.8536560505681693E-4</v>
      </c>
      <c r="AR1322" s="5">
        <f t="shared" si="1547"/>
        <v>8.8928529363256224E-4</v>
      </c>
      <c r="AS1322" s="5">
        <f t="shared" si="1548"/>
        <v>1.6948731478644099E-3</v>
      </c>
      <c r="AT1322" s="5">
        <f t="shared" si="1549"/>
        <v>1.6151144114943182E-3</v>
      </c>
      <c r="AU1322" s="5">
        <f t="shared" si="1550"/>
        <v>1.0260726849493299E-3</v>
      </c>
      <c r="AV1322" s="5">
        <f t="shared" si="1551"/>
        <v>4.8889345576997418E-4</v>
      </c>
      <c r="AW1322" s="5">
        <f t="shared" si="1552"/>
        <v>1.1705024625659084E-5</v>
      </c>
      <c r="AX1322" s="5">
        <f t="shared" si="1553"/>
        <v>3.0218591417952743E-3</v>
      </c>
      <c r="AY1322" s="5">
        <f t="shared" si="1554"/>
        <v>3.5851939255016041E-3</v>
      </c>
      <c r="AZ1322" s="5">
        <f t="shared" si="1555"/>
        <v>2.1267727713835997E-3</v>
      </c>
      <c r="BA1322" s="5">
        <f t="shared" si="1556"/>
        <v>8.4108187080672158E-4</v>
      </c>
      <c r="BB1322" s="5">
        <f t="shared" si="1557"/>
        <v>2.4946907454745918E-4</v>
      </c>
      <c r="BC1322" s="5">
        <f t="shared" si="1558"/>
        <v>5.9195016623885426E-5</v>
      </c>
      <c r="BD1322" s="5">
        <f t="shared" si="1559"/>
        <v>1.7584429999138634E-4</v>
      </c>
      <c r="BE1322" s="5">
        <f t="shared" si="1560"/>
        <v>3.3513854821887694E-4</v>
      </c>
      <c r="BF1322" s="5">
        <f t="shared" si="1561"/>
        <v>3.1936732242034117E-4</v>
      </c>
      <c r="BG1322" s="5">
        <f t="shared" si="1562"/>
        <v>2.0289218130233408E-4</v>
      </c>
      <c r="BH1322" s="5">
        <f t="shared" si="1563"/>
        <v>9.6672156973464919E-5</v>
      </c>
      <c r="BI1322" s="5">
        <f t="shared" si="1564"/>
        <v>3.6849151599297161E-5</v>
      </c>
      <c r="BJ1322" s="8">
        <f t="shared" si="1565"/>
        <v>0.5380747065248076</v>
      </c>
      <c r="BK1322" s="8">
        <f t="shared" si="1566"/>
        <v>0.22648793327635194</v>
      </c>
      <c r="BL1322" s="8">
        <f t="shared" si="1567"/>
        <v>0.22263752095285169</v>
      </c>
      <c r="BM1322" s="8">
        <f t="shared" si="1568"/>
        <v>0.59343054498164949</v>
      </c>
      <c r="BN1322" s="8">
        <f t="shared" si="1569"/>
        <v>0.40283167934040048</v>
      </c>
    </row>
    <row r="1323" spans="1:66" x14ac:dyDescent="0.25">
      <c r="A1323" t="s">
        <v>178</v>
      </c>
      <c r="B1323" t="s">
        <v>274</v>
      </c>
      <c r="C1323" t="s">
        <v>180</v>
      </c>
      <c r="D1323" s="7" t="s">
        <v>563</v>
      </c>
      <c r="E1323">
        <f>VLOOKUP(A1323,home!$A$2:$E$405,3,FALSE)</f>
        <v>1.5686274509803899</v>
      </c>
      <c r="F1323">
        <f>VLOOKUP(B1323,home!$B$2:$E$405,3,FALSE)</f>
        <v>1.46</v>
      </c>
      <c r="G1323">
        <f>VLOOKUP(C1323,away!$B$2:$E$405,4,FALSE)</f>
        <v>1.01</v>
      </c>
      <c r="H1323">
        <f>VLOOKUP(A1323,away!$A$2:$E$405,3,FALSE)</f>
        <v>1.29084967320261</v>
      </c>
      <c r="I1323">
        <f>VLOOKUP(C1323,away!$B$2:$E$405,3,FALSE)</f>
        <v>0.53</v>
      </c>
      <c r="J1323">
        <f>VLOOKUP(B1323,home!$B$2:$E$405,4,FALSE)</f>
        <v>0.77</v>
      </c>
      <c r="K1323" s="3">
        <f t="shared" si="1514"/>
        <v>2.3130980392156828</v>
      </c>
      <c r="L1323" s="3">
        <f t="shared" si="1515"/>
        <v>0.52679575163398518</v>
      </c>
      <c r="M1323" s="5">
        <f t="shared" si="1516"/>
        <v>5.8431871634384125E-2</v>
      </c>
      <c r="N1323" s="5">
        <f t="shared" si="1517"/>
        <v>0.13515864770519639</v>
      </c>
      <c r="O1323" s="5">
        <f t="shared" si="1518"/>
        <v>3.0781661737015922E-2</v>
      </c>
      <c r="P1323" s="5">
        <f t="shared" si="1519"/>
        <v>7.1201001407691936E-2</v>
      </c>
      <c r="Q1323" s="5">
        <f t="shared" si="1520"/>
        <v>0.15631760149496654</v>
      </c>
      <c r="R1323" s="5">
        <f t="shared" si="1521"/>
        <v>8.1078243156471903E-3</v>
      </c>
      <c r="S1323" s="5">
        <f t="shared" si="1522"/>
        <v>2.1690142980440502E-2</v>
      </c>
      <c r="T1323" s="5">
        <f t="shared" si="1523"/>
        <v>8.2347448373162657E-2</v>
      </c>
      <c r="U1323" s="5">
        <f t="shared" si="1524"/>
        <v>1.875419252682875E-2</v>
      </c>
      <c r="V1323" s="5">
        <f t="shared" si="1525"/>
        <v>2.9366771890569241E-3</v>
      </c>
      <c r="W1323" s="5">
        <f t="shared" si="1526"/>
        <v>0.12052597917096852</v>
      </c>
      <c r="X1323" s="5">
        <f t="shared" si="1527"/>
        <v>6.3492573788792403E-2</v>
      </c>
      <c r="Y1323" s="5">
        <f t="shared" si="1528"/>
        <v>1.6723809066121576E-2</v>
      </c>
      <c r="Z1323" s="5">
        <f t="shared" si="1529"/>
        <v>1.4237224681592213E-3</v>
      </c>
      <c r="AA1323" s="5">
        <f t="shared" si="1530"/>
        <v>3.293209649486407E-3</v>
      </c>
      <c r="AB1323" s="5">
        <f t="shared" si="1531"/>
        <v>3.8087583914765879E-3</v>
      </c>
      <c r="AC1323" s="5">
        <f t="shared" si="1532"/>
        <v>2.2365186885967564E-4</v>
      </c>
      <c r="AD1323" s="5">
        <f t="shared" si="1533"/>
        <v>6.9697101523729391E-2</v>
      </c>
      <c r="AE1323" s="5">
        <f t="shared" si="1534"/>
        <v>3.6716136983903191E-2</v>
      </c>
      <c r="AF1323" s="5">
        <f t="shared" si="1535"/>
        <v>9.6709524897658217E-3</v>
      </c>
      <c r="AG1323" s="5">
        <f t="shared" si="1536"/>
        <v>1.6982055619542489E-3</v>
      </c>
      <c r="AH1323" s="5">
        <f t="shared" si="1537"/>
        <v>1.8750273693303235E-4</v>
      </c>
      <c r="AI1323" s="5">
        <f t="shared" si="1538"/>
        <v>4.3371221314737112E-4</v>
      </c>
      <c r="AJ1323" s="5">
        <f t="shared" si="1539"/>
        <v>5.0160943490753932E-4</v>
      </c>
      <c r="AK1323" s="5">
        <f t="shared" si="1540"/>
        <v>3.8675726677890522E-4</v>
      </c>
      <c r="AL1323" s="5">
        <f t="shared" si="1541"/>
        <v>1.090106244013591E-5</v>
      </c>
      <c r="AM1323" s="5">
        <f t="shared" si="1542"/>
        <v>3.2243245774710945E-2</v>
      </c>
      <c r="AN1323" s="5">
        <f t="shared" si="1543"/>
        <v>1.6985604893008169E-2</v>
      </c>
      <c r="AO1323" s="5">
        <f t="shared" si="1544"/>
        <v>4.4739722482850667E-3</v>
      </c>
      <c r="AP1323" s="5">
        <f t="shared" si="1545"/>
        <v>7.856231911083074E-4</v>
      </c>
      <c r="AQ1323" s="5">
        <f t="shared" si="1546"/>
        <v>1.0346573986524768E-4</v>
      </c>
      <c r="AR1323" s="5">
        <f t="shared" si="1547"/>
        <v>1.9755129047213236E-5</v>
      </c>
      <c r="AS1323" s="5">
        <f t="shared" si="1548"/>
        <v>4.5695550263561715E-5</v>
      </c>
      <c r="AT1323" s="5">
        <f t="shared" si="1549"/>
        <v>5.2849143857763153E-5</v>
      </c>
      <c r="AU1323" s="5">
        <f t="shared" si="1550"/>
        <v>4.0748417010539825E-5</v>
      </c>
      <c r="AV1323" s="5">
        <f t="shared" si="1551"/>
        <v>2.3563770872055667E-5</v>
      </c>
      <c r="AW1323" s="5">
        <f t="shared" si="1552"/>
        <v>3.6897983375790305E-7</v>
      </c>
      <c r="AX1323" s="5">
        <f t="shared" si="1553"/>
        <v>1.2430298096572211E-2</v>
      </c>
      <c r="AY1323" s="5">
        <f t="shared" si="1554"/>
        <v>6.5482282288182522E-3</v>
      </c>
      <c r="AZ1323" s="5">
        <f t="shared" si="1555"/>
        <v>1.7247894058355952E-3</v>
      </c>
      <c r="BA1323" s="5">
        <f t="shared" si="1556"/>
        <v>3.0287057715249903E-4</v>
      </c>
      <c r="BB1323" s="5">
        <f t="shared" si="1557"/>
        <v>3.98877333347174E-5</v>
      </c>
      <c r="BC1323" s="5">
        <f t="shared" si="1558"/>
        <v>4.2025376926076842E-6</v>
      </c>
      <c r="BD1323" s="5">
        <f t="shared" si="1559"/>
        <v>1.7344863425088445E-6</v>
      </c>
      <c r="BE1323" s="5">
        <f t="shared" si="1560"/>
        <v>4.0120369579035893E-6</v>
      </c>
      <c r="BF1323" s="5">
        <f t="shared" si="1561"/>
        <v>4.640117410293824E-6</v>
      </c>
      <c r="BG1323" s="5">
        <f t="shared" si="1562"/>
        <v>3.577682161160398E-6</v>
      </c>
      <c r="BH1323" s="5">
        <f t="shared" si="1563"/>
        <v>2.0688823979792613E-6</v>
      </c>
      <c r="BI1323" s="5">
        <f t="shared" si="1564"/>
        <v>9.571055636267331E-7</v>
      </c>
      <c r="BJ1323" s="8">
        <f t="shared" si="1565"/>
        <v>0.76799064458494437</v>
      </c>
      <c r="BK1323" s="8">
        <f t="shared" si="1566"/>
        <v>0.16104247437169156</v>
      </c>
      <c r="BL1323" s="8">
        <f t="shared" si="1567"/>
        <v>6.6454830594106326E-2</v>
      </c>
      <c r="BM1323" s="8">
        <f t="shared" si="1568"/>
        <v>0.5303652044750149</v>
      </c>
      <c r="BN1323" s="8">
        <f t="shared" si="1569"/>
        <v>0.45999860829490213</v>
      </c>
    </row>
    <row r="1324" spans="1:66" x14ac:dyDescent="0.25">
      <c r="A1324" t="s">
        <v>28</v>
      </c>
      <c r="B1324" t="s">
        <v>187</v>
      </c>
      <c r="C1324" t="s">
        <v>521</v>
      </c>
      <c r="D1324" s="7" t="s">
        <v>563</v>
      </c>
      <c r="E1324">
        <f>VLOOKUP(A1324,home!$A$2:$E$405,3,FALSE)</f>
        <v>1.4313725490196101</v>
      </c>
      <c r="F1324">
        <f>VLOOKUP(B1324,home!$B$2:$E$405,3,FALSE)</f>
        <v>0.78</v>
      </c>
      <c r="G1324" t="e">
        <f>VLOOKUP(C1324,away!$B$2:$E$405,4,FALSE)</f>
        <v>#N/A</v>
      </c>
      <c r="H1324">
        <f>VLOOKUP(A1324,away!$A$2:$E$405,3,FALSE)</f>
        <v>1.20588235294118</v>
      </c>
      <c r="I1324" t="e">
        <f>VLOOKUP(C1324,away!$B$2:$E$405,3,FALSE)</f>
        <v>#N/A</v>
      </c>
      <c r="J1324">
        <f>VLOOKUP(B1324,home!$B$2:$E$405,4,FALSE)</f>
        <v>1.07</v>
      </c>
      <c r="K1324" s="3" t="e">
        <f t="shared" si="1514"/>
        <v>#N/A</v>
      </c>
      <c r="L1324" s="3" t="e">
        <f t="shared" si="1515"/>
        <v>#N/A</v>
      </c>
      <c r="M1324" s="5" t="e">
        <f t="shared" si="1516"/>
        <v>#N/A</v>
      </c>
      <c r="N1324" s="5" t="e">
        <f t="shared" si="1517"/>
        <v>#N/A</v>
      </c>
      <c r="O1324" s="5" t="e">
        <f t="shared" si="1518"/>
        <v>#N/A</v>
      </c>
      <c r="P1324" s="5" t="e">
        <f t="shared" si="1519"/>
        <v>#N/A</v>
      </c>
      <c r="Q1324" s="5" t="e">
        <f t="shared" si="1520"/>
        <v>#N/A</v>
      </c>
      <c r="R1324" s="5" t="e">
        <f t="shared" si="1521"/>
        <v>#N/A</v>
      </c>
      <c r="S1324" s="5" t="e">
        <f t="shared" si="1522"/>
        <v>#N/A</v>
      </c>
      <c r="T1324" s="5" t="e">
        <f t="shared" si="1523"/>
        <v>#N/A</v>
      </c>
      <c r="U1324" s="5" t="e">
        <f t="shared" si="1524"/>
        <v>#N/A</v>
      </c>
      <c r="V1324" s="5" t="e">
        <f t="shared" si="1525"/>
        <v>#N/A</v>
      </c>
      <c r="W1324" s="5" t="e">
        <f t="shared" si="1526"/>
        <v>#N/A</v>
      </c>
      <c r="X1324" s="5" t="e">
        <f t="shared" si="1527"/>
        <v>#N/A</v>
      </c>
      <c r="Y1324" s="5" t="e">
        <f t="shared" si="1528"/>
        <v>#N/A</v>
      </c>
      <c r="Z1324" s="5" t="e">
        <f t="shared" si="1529"/>
        <v>#N/A</v>
      </c>
      <c r="AA1324" s="5" t="e">
        <f t="shared" si="1530"/>
        <v>#N/A</v>
      </c>
      <c r="AB1324" s="5" t="e">
        <f t="shared" si="1531"/>
        <v>#N/A</v>
      </c>
      <c r="AC1324" s="5" t="e">
        <f t="shared" si="1532"/>
        <v>#N/A</v>
      </c>
      <c r="AD1324" s="5" t="e">
        <f t="shared" si="1533"/>
        <v>#N/A</v>
      </c>
      <c r="AE1324" s="5" t="e">
        <f t="shared" si="1534"/>
        <v>#N/A</v>
      </c>
      <c r="AF1324" s="5" t="e">
        <f t="shared" si="1535"/>
        <v>#N/A</v>
      </c>
      <c r="AG1324" s="5" t="e">
        <f t="shared" si="1536"/>
        <v>#N/A</v>
      </c>
      <c r="AH1324" s="5" t="e">
        <f t="shared" si="1537"/>
        <v>#N/A</v>
      </c>
      <c r="AI1324" s="5" t="e">
        <f t="shared" si="1538"/>
        <v>#N/A</v>
      </c>
      <c r="AJ1324" s="5" t="e">
        <f t="shared" si="1539"/>
        <v>#N/A</v>
      </c>
      <c r="AK1324" s="5" t="e">
        <f t="shared" si="1540"/>
        <v>#N/A</v>
      </c>
      <c r="AL1324" s="5" t="e">
        <f t="shared" si="1541"/>
        <v>#N/A</v>
      </c>
      <c r="AM1324" s="5" t="e">
        <f t="shared" si="1542"/>
        <v>#N/A</v>
      </c>
      <c r="AN1324" s="5" t="e">
        <f t="shared" si="1543"/>
        <v>#N/A</v>
      </c>
      <c r="AO1324" s="5" t="e">
        <f t="shared" si="1544"/>
        <v>#N/A</v>
      </c>
      <c r="AP1324" s="5" t="e">
        <f t="shared" si="1545"/>
        <v>#N/A</v>
      </c>
      <c r="AQ1324" s="5" t="e">
        <f t="shared" si="1546"/>
        <v>#N/A</v>
      </c>
      <c r="AR1324" s="5" t="e">
        <f t="shared" si="1547"/>
        <v>#N/A</v>
      </c>
      <c r="AS1324" s="5" t="e">
        <f t="shared" si="1548"/>
        <v>#N/A</v>
      </c>
      <c r="AT1324" s="5" t="e">
        <f t="shared" si="1549"/>
        <v>#N/A</v>
      </c>
      <c r="AU1324" s="5" t="e">
        <f t="shared" si="1550"/>
        <v>#N/A</v>
      </c>
      <c r="AV1324" s="5" t="e">
        <f t="shared" si="1551"/>
        <v>#N/A</v>
      </c>
      <c r="AW1324" s="5" t="e">
        <f t="shared" si="1552"/>
        <v>#N/A</v>
      </c>
      <c r="AX1324" s="5" t="e">
        <f t="shared" si="1553"/>
        <v>#N/A</v>
      </c>
      <c r="AY1324" s="5" t="e">
        <f t="shared" si="1554"/>
        <v>#N/A</v>
      </c>
      <c r="AZ1324" s="5" t="e">
        <f t="shared" si="1555"/>
        <v>#N/A</v>
      </c>
      <c r="BA1324" s="5" t="e">
        <f t="shared" si="1556"/>
        <v>#N/A</v>
      </c>
      <c r="BB1324" s="5" t="e">
        <f t="shared" si="1557"/>
        <v>#N/A</v>
      </c>
      <c r="BC1324" s="5" t="e">
        <f t="shared" si="1558"/>
        <v>#N/A</v>
      </c>
      <c r="BD1324" s="5" t="e">
        <f t="shared" si="1559"/>
        <v>#N/A</v>
      </c>
      <c r="BE1324" s="5" t="e">
        <f t="shared" si="1560"/>
        <v>#N/A</v>
      </c>
      <c r="BF1324" s="5" t="e">
        <f t="shared" si="1561"/>
        <v>#N/A</v>
      </c>
      <c r="BG1324" s="5" t="e">
        <f t="shared" si="1562"/>
        <v>#N/A</v>
      </c>
      <c r="BH1324" s="5" t="e">
        <f t="shared" si="1563"/>
        <v>#N/A</v>
      </c>
      <c r="BI1324" s="5" t="e">
        <f t="shared" si="1564"/>
        <v>#N/A</v>
      </c>
      <c r="BJ1324" s="8" t="e">
        <f t="shared" si="1565"/>
        <v>#N/A</v>
      </c>
      <c r="BK1324" s="8" t="e">
        <f t="shared" si="1566"/>
        <v>#N/A</v>
      </c>
      <c r="BL1324" s="8" t="e">
        <f t="shared" si="1567"/>
        <v>#N/A</v>
      </c>
      <c r="BM1324" s="8" t="e">
        <f t="shared" si="1568"/>
        <v>#N/A</v>
      </c>
      <c r="BN1324" s="8" t="e">
        <f t="shared" si="1569"/>
        <v>#N/A</v>
      </c>
    </row>
    <row r="1325" spans="1:66" x14ac:dyDescent="0.25">
      <c r="A1325" t="s">
        <v>28</v>
      </c>
      <c r="B1325" t="s">
        <v>456</v>
      </c>
      <c r="C1325" t="s">
        <v>191</v>
      </c>
      <c r="D1325" s="7" t="s">
        <v>563</v>
      </c>
      <c r="E1325">
        <f>VLOOKUP(A1325,home!$A$2:$E$405,3,FALSE)</f>
        <v>1.4313725490196101</v>
      </c>
      <c r="F1325">
        <f>VLOOKUP(B1325,home!$B$2:$E$405,3,FALSE)</f>
        <v>0.62</v>
      </c>
      <c r="G1325">
        <f>VLOOKUP(C1325,away!$B$2:$E$405,4,FALSE)</f>
        <v>1.32</v>
      </c>
      <c r="H1325">
        <f>VLOOKUP(A1325,away!$A$2:$E$405,3,FALSE)</f>
        <v>1.20588235294118</v>
      </c>
      <c r="I1325">
        <f>VLOOKUP(C1325,away!$B$2:$E$405,3,FALSE)</f>
        <v>0.78</v>
      </c>
      <c r="J1325">
        <f>VLOOKUP(B1325,home!$B$2:$E$405,4,FALSE)</f>
        <v>1.41</v>
      </c>
      <c r="K1325" s="3">
        <f t="shared" si="1514"/>
        <v>1.1714352941176489</v>
      </c>
      <c r="L1325" s="3">
        <f t="shared" si="1515"/>
        <v>1.3262294117647098</v>
      </c>
      <c r="M1325" s="5">
        <f t="shared" si="1516"/>
        <v>8.2276915241986742E-2</v>
      </c>
      <c r="N1325" s="5">
        <f t="shared" si="1517"/>
        <v>9.6382082405589611E-2</v>
      </c>
      <c r="O1325" s="5">
        <f t="shared" si="1518"/>
        <v>0.10911806490319498</v>
      </c>
      <c r="P1325" s="5">
        <f t="shared" si="1519"/>
        <v>0.12782475245342292</v>
      </c>
      <c r="Q1325" s="5">
        <f t="shared" si="1520"/>
        <v>5.6452686525231693E-2</v>
      </c>
      <c r="R1325" s="5">
        <f t="shared" si="1521"/>
        <v>7.235779351473387E-2</v>
      </c>
      <c r="S1325" s="5">
        <f t="shared" si="1522"/>
        <v>4.9646876319206029E-2</v>
      </c>
      <c r="T1325" s="5">
        <f t="shared" si="1523"/>
        <v>7.4869213242895596E-2</v>
      </c>
      <c r="U1325" s="5">
        <f t="shared" si="1524"/>
        <v>8.4762473127636365E-2</v>
      </c>
      <c r="V1325" s="5">
        <f t="shared" si="1525"/>
        <v>8.5701096608035796E-3</v>
      </c>
      <c r="W1325" s="5">
        <f t="shared" si="1526"/>
        <v>2.2043556481138732E-2</v>
      </c>
      <c r="X1325" s="5">
        <f t="shared" si="1527"/>
        <v>2.9234812945182778E-2</v>
      </c>
      <c r="Y1325" s="5">
        <f t="shared" si="1528"/>
        <v>1.9386034387670541E-2</v>
      </c>
      <c r="Z1325" s="5">
        <f t="shared" si="1529"/>
        <v>3.198767797654594E-2</v>
      </c>
      <c r="AA1325" s="5">
        <f t="shared" si="1530"/>
        <v>3.7471494958595732E-2</v>
      </c>
      <c r="AB1325" s="5">
        <f t="shared" si="1531"/>
        <v>2.1947715858925302E-2</v>
      </c>
      <c r="AC1325" s="5">
        <f t="shared" si="1532"/>
        <v>8.3215333142730918E-4</v>
      </c>
      <c r="AD1325" s="5">
        <f t="shared" si="1533"/>
        <v>6.4556500174704394E-3</v>
      </c>
      <c r="AE1325" s="5">
        <f t="shared" si="1534"/>
        <v>8.5616729252286604E-3</v>
      </c>
      <c r="AF1325" s="5">
        <f t="shared" si="1535"/>
        <v>5.6773712236739254E-3</v>
      </c>
      <c r="AG1325" s="5">
        <f t="shared" si="1536"/>
        <v>2.5098322327809864E-3</v>
      </c>
      <c r="AH1325" s="5">
        <f t="shared" si="1537"/>
        <v>1.0605749836638373E-2</v>
      </c>
      <c r="AI1325" s="5">
        <f t="shared" si="1538"/>
        <v>1.2423949679220678E-2</v>
      </c>
      <c r="AJ1325" s="5">
        <f t="shared" si="1539"/>
        <v>7.2769265732903756E-3</v>
      </c>
      <c r="AK1325" s="5">
        <f t="shared" si="1540"/>
        <v>2.8414828735516475E-3</v>
      </c>
      <c r="AL1325" s="5">
        <f t="shared" si="1541"/>
        <v>5.1713068376537896E-5</v>
      </c>
      <c r="AM1325" s="5">
        <f t="shared" si="1542"/>
        <v>1.512475255387218E-3</v>
      </c>
      <c r="AN1325" s="5">
        <f t="shared" si="1543"/>
        <v>2.0058891682608695E-3</v>
      </c>
      <c r="AO1325" s="5">
        <f t="shared" si="1544"/>
        <v>1.3301346058439082E-3</v>
      </c>
      <c r="AP1325" s="5">
        <f t="shared" si="1545"/>
        <v>5.8802121195875013E-4</v>
      </c>
      <c r="AQ1325" s="5">
        <f t="shared" si="1546"/>
        <v>1.9496275651030627E-4</v>
      </c>
      <c r="AR1325" s="5">
        <f t="shared" si="1547"/>
        <v>2.813131473433711E-3</v>
      </c>
      <c r="AS1325" s="5">
        <f t="shared" si="1548"/>
        <v>3.2954014949734345E-3</v>
      </c>
      <c r="AT1325" s="5">
        <f t="shared" si="1549"/>
        <v>1.9301748097499732E-3</v>
      </c>
      <c r="AU1325" s="5">
        <f t="shared" si="1550"/>
        <v>7.5369163198597865E-4</v>
      </c>
      <c r="AV1325" s="5">
        <f t="shared" si="1551"/>
        <v>2.2072524464737645E-4</v>
      </c>
      <c r="AW1325" s="5">
        <f t="shared" si="1552"/>
        <v>2.2316946187816639E-6</v>
      </c>
      <c r="AX1325" s="5">
        <f t="shared" si="1553"/>
        <v>2.9529448260669846E-4</v>
      </c>
      <c r="AY1325" s="5">
        <f t="shared" si="1554"/>
        <v>3.9162822796484604E-4</v>
      </c>
      <c r="AZ1325" s="5">
        <f t="shared" si="1555"/>
        <v>2.5969443720213678E-4</v>
      </c>
      <c r="BA1325" s="5">
        <f t="shared" si="1556"/>
        <v>1.1480480022971906E-4</v>
      </c>
      <c r="BB1325" s="5">
        <f t="shared" si="1557"/>
        <v>3.8064375669106337E-5</v>
      </c>
      <c r="BC1325" s="5">
        <f t="shared" si="1558"/>
        <v>1.0096418910565951E-5</v>
      </c>
      <c r="BD1325" s="5">
        <f t="shared" si="1559"/>
        <v>6.2180961653813085E-4</v>
      </c>
      <c r="BE1325" s="5">
        <f t="shared" si="1560"/>
        <v>7.2840973103452768E-4</v>
      </c>
      <c r="BF1325" s="5">
        <f t="shared" si="1561"/>
        <v>4.2664243375629496E-4</v>
      </c>
      <c r="BG1325" s="5">
        <f t="shared" si="1562"/>
        <v>1.665946682901249E-4</v>
      </c>
      <c r="BH1325" s="5">
        <f t="shared" si="1563"/>
        <v>4.8788718561718659E-5</v>
      </c>
      <c r="BI1325" s="5">
        <f t="shared" si="1564"/>
        <v>1.1430565375594019E-5</v>
      </c>
      <c r="BJ1325" s="8">
        <f t="shared" si="1565"/>
        <v>0.32831397812740715</v>
      </c>
      <c r="BK1325" s="8">
        <f t="shared" si="1566"/>
        <v>0.26959414830318795</v>
      </c>
      <c r="BL1325" s="8">
        <f t="shared" si="1567"/>
        <v>0.36982245171413419</v>
      </c>
      <c r="BM1325" s="8">
        <f t="shared" si="1568"/>
        <v>0.45491656454376939</v>
      </c>
      <c r="BN1325" s="8">
        <f t="shared" si="1569"/>
        <v>0.54441229504415989</v>
      </c>
    </row>
    <row r="1326" spans="1:66" x14ac:dyDescent="0.25">
      <c r="A1326" t="s">
        <v>28</v>
      </c>
      <c r="B1326" t="s">
        <v>279</v>
      </c>
      <c r="C1326" t="s">
        <v>278</v>
      </c>
      <c r="D1326" s="7" t="s">
        <v>563</v>
      </c>
      <c r="E1326">
        <f>VLOOKUP(A1326,home!$A$2:$E$405,3,FALSE)</f>
        <v>1.4313725490196101</v>
      </c>
      <c r="F1326">
        <f>VLOOKUP(B1326,home!$B$2:$E$405,3,FALSE)</f>
        <v>0.78</v>
      </c>
      <c r="G1326">
        <f>VLOOKUP(C1326,away!$B$2:$E$405,4,FALSE)</f>
        <v>0.95</v>
      </c>
      <c r="H1326">
        <f>VLOOKUP(A1326,away!$A$2:$E$405,3,FALSE)</f>
        <v>1.20588235294118</v>
      </c>
      <c r="I1326">
        <f>VLOOKUP(C1326,away!$B$2:$E$405,3,FALSE)</f>
        <v>0.9</v>
      </c>
      <c r="J1326">
        <f>VLOOKUP(B1326,home!$B$2:$E$405,4,FALSE)</f>
        <v>0.83</v>
      </c>
      <c r="K1326" s="3">
        <f t="shared" si="1514"/>
        <v>1.0606470588235311</v>
      </c>
      <c r="L1326" s="3">
        <f t="shared" si="1515"/>
        <v>0.90079411764706152</v>
      </c>
      <c r="M1326" s="5">
        <f t="shared" si="1516"/>
        <v>0.140655565289621</v>
      </c>
      <c r="N1326" s="5">
        <f t="shared" si="1517"/>
        <v>0.14918591163159764</v>
      </c>
      <c r="O1326" s="5">
        <f t="shared" si="1518"/>
        <v>0.12670170582721277</v>
      </c>
      <c r="P1326" s="5">
        <f t="shared" si="1519"/>
        <v>0.13438579163355746</v>
      </c>
      <c r="Q1326" s="5">
        <f t="shared" si="1520"/>
        <v>7.9116799194980617E-2</v>
      </c>
      <c r="R1326" s="5">
        <f t="shared" si="1521"/>
        <v>5.7066075652500839E-2</v>
      </c>
      <c r="S1326" s="5">
        <f t="shared" si="1522"/>
        <v>3.2098873862175116E-2</v>
      </c>
      <c r="T1326" s="5">
        <f t="shared" si="1523"/>
        <v>7.1267947321902309E-2</v>
      </c>
      <c r="U1326" s="5">
        <f t="shared" si="1524"/>
        <v>6.0526965299426125E-2</v>
      </c>
      <c r="V1326" s="5">
        <f t="shared" si="1525"/>
        <v>3.4075616367716726E-3</v>
      </c>
      <c r="W1326" s="5">
        <f t="shared" si="1526"/>
        <v>2.7971666789896037E-2</v>
      </c>
      <c r="X1326" s="5">
        <f t="shared" si="1527"/>
        <v>2.5196712905122012E-2</v>
      </c>
      <c r="Y1326" s="5">
        <f t="shared" si="1528"/>
        <v>1.1348525384487853E-2</v>
      </c>
      <c r="Z1326" s="5">
        <f t="shared" si="1529"/>
        <v>1.713492842165832E-2</v>
      </c>
      <c r="AA1326" s="5">
        <f t="shared" si="1530"/>
        <v>1.8174111433583627E-2</v>
      </c>
      <c r="AB1326" s="5">
        <f t="shared" si="1531"/>
        <v>9.6381589193807893E-3</v>
      </c>
      <c r="AC1326" s="5">
        <f t="shared" si="1532"/>
        <v>2.0347927006780363E-4</v>
      </c>
      <c r="AD1326" s="5">
        <f t="shared" si="1533"/>
        <v>7.4170165277737668E-3</v>
      </c>
      <c r="AE1326" s="5">
        <f t="shared" si="1534"/>
        <v>6.6812048587096412E-3</v>
      </c>
      <c r="AF1326" s="5">
        <f t="shared" si="1535"/>
        <v>3.0091950177603055E-3</v>
      </c>
      <c r="AG1326" s="5">
        <f t="shared" si="1536"/>
        <v>9.0355505695044285E-4</v>
      </c>
      <c r="AH1326" s="5">
        <f t="shared" si="1537"/>
        <v>3.8587606821333157E-3</v>
      </c>
      <c r="AI1326" s="5">
        <f t="shared" si="1538"/>
        <v>4.0927831682085834E-3</v>
      </c>
      <c r="AJ1326" s="5">
        <f t="shared" si="1539"/>
        <v>2.1704992148814436E-3</v>
      </c>
      <c r="AK1326" s="5">
        <f t="shared" si="1540"/>
        <v>7.6737786948092885E-4</v>
      </c>
      <c r="AL1326" s="5">
        <f t="shared" si="1541"/>
        <v>7.77636426479828E-6</v>
      </c>
      <c r="AM1326" s="5">
        <f t="shared" si="1542"/>
        <v>1.5733673530857536E-3</v>
      </c>
      <c r="AN1326" s="5">
        <f t="shared" si="1543"/>
        <v>1.4172800565575739E-3</v>
      </c>
      <c r="AO1326" s="5">
        <f t="shared" si="1544"/>
        <v>6.3833876900277846E-4</v>
      </c>
      <c r="AP1326" s="5">
        <f t="shared" si="1545"/>
        <v>1.9167060272792314E-4</v>
      </c>
      <c r="AQ1326" s="5">
        <f t="shared" si="1546"/>
        <v>4.3163937865794994E-5</v>
      </c>
      <c r="AR1326" s="5">
        <f t="shared" si="1547"/>
        <v>6.951897847746909E-4</v>
      </c>
      <c r="AS1326" s="5">
        <f t="shared" si="1548"/>
        <v>7.3735100054543948E-4</v>
      </c>
      <c r="AT1326" s="5">
        <f t="shared" si="1549"/>
        <v>3.9103458502455404E-4</v>
      </c>
      <c r="AU1326" s="5">
        <f t="shared" si="1550"/>
        <v>1.3824989416819111E-4</v>
      </c>
      <c r="AV1326" s="5">
        <f t="shared" si="1551"/>
        <v>3.6658585908039073E-5</v>
      </c>
      <c r="AW1326" s="5">
        <f t="shared" si="1552"/>
        <v>2.063813878336254E-7</v>
      </c>
      <c r="AX1326" s="5">
        <f t="shared" si="1553"/>
        <v>2.7813124258322796E-4</v>
      </c>
      <c r="AY1326" s="5">
        <f t="shared" si="1554"/>
        <v>2.5053898725283961E-4</v>
      </c>
      <c r="AZ1326" s="5">
        <f t="shared" si="1555"/>
        <v>1.1284202297930502E-4</v>
      </c>
      <c r="BA1326" s="5">
        <f t="shared" si="1556"/>
        <v>3.3882476841050842E-5</v>
      </c>
      <c r="BB1326" s="5">
        <f t="shared" si="1557"/>
        <v>7.6302839574328471E-6</v>
      </c>
      <c r="BC1326" s="5">
        <f t="shared" si="1558"/>
        <v>1.3746629809664505E-6</v>
      </c>
      <c r="BD1326" s="5">
        <f t="shared" si="1559"/>
        <v>1.0437047812889466E-4</v>
      </c>
      <c r="BE1326" s="5">
        <f t="shared" si="1560"/>
        <v>1.1070024065541779E-4</v>
      </c>
      <c r="BF1326" s="5">
        <f t="shared" si="1561"/>
        <v>5.8706942331112972E-5</v>
      </c>
      <c r="BG1326" s="5">
        <f t="shared" si="1562"/>
        <v>2.0755781905339209E-5</v>
      </c>
      <c r="BH1326" s="5">
        <f t="shared" si="1563"/>
        <v>5.5036397578701741E-6</v>
      </c>
      <c r="BI1326" s="5">
        <f t="shared" si="1564"/>
        <v>1.1674838644018506E-6</v>
      </c>
      <c r="BJ1326" s="8">
        <f t="shared" si="1565"/>
        <v>0.38664675508501528</v>
      </c>
      <c r="BK1326" s="8">
        <f t="shared" si="1566"/>
        <v>0.31100958704371073</v>
      </c>
      <c r="BL1326" s="8">
        <f t="shared" si="1567"/>
        <v>0.28529612648387243</v>
      </c>
      <c r="BM1326" s="8">
        <f t="shared" si="1568"/>
        <v>0.31272521519892138</v>
      </c>
      <c r="BN1326" s="8">
        <f t="shared" si="1569"/>
        <v>0.68711184922947033</v>
      </c>
    </row>
    <row r="1327" spans="1:66" x14ac:dyDescent="0.25">
      <c r="A1327" t="s">
        <v>28</v>
      </c>
      <c r="B1327" t="s">
        <v>519</v>
      </c>
      <c r="C1327" t="s">
        <v>188</v>
      </c>
      <c r="D1327" s="7" t="s">
        <v>563</v>
      </c>
      <c r="E1327">
        <f>VLOOKUP(A1327,home!$A$2:$E$405,3,FALSE)</f>
        <v>1.4313725490196101</v>
      </c>
      <c r="F1327" t="e">
        <f>VLOOKUP(B1327,home!$B$2:$E$405,3,FALSE)</f>
        <v>#N/A</v>
      </c>
      <c r="G1327">
        <f>VLOOKUP(C1327,away!$B$2:$E$405,4,FALSE)</f>
        <v>0.74</v>
      </c>
      <c r="H1327">
        <f>VLOOKUP(A1327,away!$A$2:$E$405,3,FALSE)</f>
        <v>1.20588235294118</v>
      </c>
      <c r="I1327">
        <f>VLOOKUP(C1327,away!$B$2:$E$405,3,FALSE)</f>
        <v>1.03</v>
      </c>
      <c r="J1327" t="e">
        <f>VLOOKUP(B1327,home!$B$2:$E$405,4,FALSE)</f>
        <v>#N/A</v>
      </c>
      <c r="K1327" s="3" t="e">
        <f t="shared" si="1514"/>
        <v>#N/A</v>
      </c>
      <c r="L1327" s="3" t="e">
        <f t="shared" si="1515"/>
        <v>#N/A</v>
      </c>
      <c r="M1327" s="5" t="e">
        <f t="shared" si="1516"/>
        <v>#N/A</v>
      </c>
      <c r="N1327" s="5" t="e">
        <f t="shared" si="1517"/>
        <v>#N/A</v>
      </c>
      <c r="O1327" s="5" t="e">
        <f t="shared" si="1518"/>
        <v>#N/A</v>
      </c>
      <c r="P1327" s="5" t="e">
        <f t="shared" si="1519"/>
        <v>#N/A</v>
      </c>
      <c r="Q1327" s="5" t="e">
        <f t="shared" si="1520"/>
        <v>#N/A</v>
      </c>
      <c r="R1327" s="5" t="e">
        <f t="shared" si="1521"/>
        <v>#N/A</v>
      </c>
      <c r="S1327" s="5" t="e">
        <f t="shared" si="1522"/>
        <v>#N/A</v>
      </c>
      <c r="T1327" s="5" t="e">
        <f t="shared" si="1523"/>
        <v>#N/A</v>
      </c>
      <c r="U1327" s="5" t="e">
        <f t="shared" si="1524"/>
        <v>#N/A</v>
      </c>
      <c r="V1327" s="5" t="e">
        <f t="shared" si="1525"/>
        <v>#N/A</v>
      </c>
      <c r="W1327" s="5" t="e">
        <f t="shared" si="1526"/>
        <v>#N/A</v>
      </c>
      <c r="X1327" s="5" t="e">
        <f t="shared" si="1527"/>
        <v>#N/A</v>
      </c>
      <c r="Y1327" s="5" t="e">
        <f t="shared" si="1528"/>
        <v>#N/A</v>
      </c>
      <c r="Z1327" s="5" t="e">
        <f t="shared" si="1529"/>
        <v>#N/A</v>
      </c>
      <c r="AA1327" s="5" t="e">
        <f t="shared" si="1530"/>
        <v>#N/A</v>
      </c>
      <c r="AB1327" s="5" t="e">
        <f t="shared" si="1531"/>
        <v>#N/A</v>
      </c>
      <c r="AC1327" s="5" t="e">
        <f t="shared" si="1532"/>
        <v>#N/A</v>
      </c>
      <c r="AD1327" s="5" t="e">
        <f t="shared" si="1533"/>
        <v>#N/A</v>
      </c>
      <c r="AE1327" s="5" t="e">
        <f t="shared" si="1534"/>
        <v>#N/A</v>
      </c>
      <c r="AF1327" s="5" t="e">
        <f t="shared" si="1535"/>
        <v>#N/A</v>
      </c>
      <c r="AG1327" s="5" t="e">
        <f t="shared" si="1536"/>
        <v>#N/A</v>
      </c>
      <c r="AH1327" s="5" t="e">
        <f t="shared" si="1537"/>
        <v>#N/A</v>
      </c>
      <c r="AI1327" s="5" t="e">
        <f t="shared" si="1538"/>
        <v>#N/A</v>
      </c>
      <c r="AJ1327" s="5" t="e">
        <f t="shared" si="1539"/>
        <v>#N/A</v>
      </c>
      <c r="AK1327" s="5" t="e">
        <f t="shared" si="1540"/>
        <v>#N/A</v>
      </c>
      <c r="AL1327" s="5" t="e">
        <f t="shared" si="1541"/>
        <v>#N/A</v>
      </c>
      <c r="AM1327" s="5" t="e">
        <f t="shared" si="1542"/>
        <v>#N/A</v>
      </c>
      <c r="AN1327" s="5" t="e">
        <f t="shared" si="1543"/>
        <v>#N/A</v>
      </c>
      <c r="AO1327" s="5" t="e">
        <f t="shared" si="1544"/>
        <v>#N/A</v>
      </c>
      <c r="AP1327" s="5" t="e">
        <f t="shared" si="1545"/>
        <v>#N/A</v>
      </c>
      <c r="AQ1327" s="5" t="e">
        <f t="shared" si="1546"/>
        <v>#N/A</v>
      </c>
      <c r="AR1327" s="5" t="e">
        <f t="shared" si="1547"/>
        <v>#N/A</v>
      </c>
      <c r="AS1327" s="5" t="e">
        <f t="shared" si="1548"/>
        <v>#N/A</v>
      </c>
      <c r="AT1327" s="5" t="e">
        <f t="shared" si="1549"/>
        <v>#N/A</v>
      </c>
      <c r="AU1327" s="5" t="e">
        <f t="shared" si="1550"/>
        <v>#N/A</v>
      </c>
      <c r="AV1327" s="5" t="e">
        <f t="shared" si="1551"/>
        <v>#N/A</v>
      </c>
      <c r="AW1327" s="5" t="e">
        <f t="shared" si="1552"/>
        <v>#N/A</v>
      </c>
      <c r="AX1327" s="5" t="e">
        <f t="shared" si="1553"/>
        <v>#N/A</v>
      </c>
      <c r="AY1327" s="5" t="e">
        <f t="shared" si="1554"/>
        <v>#N/A</v>
      </c>
      <c r="AZ1327" s="5" t="e">
        <f t="shared" si="1555"/>
        <v>#N/A</v>
      </c>
      <c r="BA1327" s="5" t="e">
        <f t="shared" si="1556"/>
        <v>#N/A</v>
      </c>
      <c r="BB1327" s="5" t="e">
        <f t="shared" si="1557"/>
        <v>#N/A</v>
      </c>
      <c r="BC1327" s="5" t="e">
        <f t="shared" si="1558"/>
        <v>#N/A</v>
      </c>
      <c r="BD1327" s="5" t="e">
        <f t="shared" si="1559"/>
        <v>#N/A</v>
      </c>
      <c r="BE1327" s="5" t="e">
        <f t="shared" si="1560"/>
        <v>#N/A</v>
      </c>
      <c r="BF1327" s="5" t="e">
        <f t="shared" si="1561"/>
        <v>#N/A</v>
      </c>
      <c r="BG1327" s="5" t="e">
        <f t="shared" si="1562"/>
        <v>#N/A</v>
      </c>
      <c r="BH1327" s="5" t="e">
        <f t="shared" si="1563"/>
        <v>#N/A</v>
      </c>
      <c r="BI1327" s="5" t="e">
        <f t="shared" si="1564"/>
        <v>#N/A</v>
      </c>
      <c r="BJ1327" s="8" t="e">
        <f t="shared" si="1565"/>
        <v>#N/A</v>
      </c>
      <c r="BK1327" s="8" t="e">
        <f t="shared" si="1566"/>
        <v>#N/A</v>
      </c>
      <c r="BL1327" s="8" t="e">
        <f t="shared" si="1567"/>
        <v>#N/A</v>
      </c>
      <c r="BM1327" s="8" t="e">
        <f t="shared" si="1568"/>
        <v>#N/A</v>
      </c>
      <c r="BN1327" s="8" t="e">
        <f t="shared" si="1569"/>
        <v>#N/A</v>
      </c>
    </row>
    <row r="1328" spans="1:66" x14ac:dyDescent="0.25">
      <c r="A1328" t="s">
        <v>192</v>
      </c>
      <c r="B1328" t="s">
        <v>204</v>
      </c>
      <c r="C1328" t="s">
        <v>202</v>
      </c>
      <c r="D1328" s="7" t="s">
        <v>563</v>
      </c>
      <c r="E1328">
        <f>VLOOKUP(A1328,home!$A$2:$E$405,3,FALSE)</f>
        <v>1.40350877192982</v>
      </c>
      <c r="F1328">
        <f>VLOOKUP(B1328,home!$B$2:$E$405,3,FALSE)</f>
        <v>1.2</v>
      </c>
      <c r="G1328">
        <f>VLOOKUP(C1328,away!$B$2:$E$405,4,FALSE)</f>
        <v>1.1599999999999999</v>
      </c>
      <c r="H1328">
        <f>VLOOKUP(A1328,away!$A$2:$E$405,3,FALSE)</f>
        <v>1.06578947368421</v>
      </c>
      <c r="I1328">
        <f>VLOOKUP(C1328,away!$B$2:$E$405,3,FALSE)</f>
        <v>0.71</v>
      </c>
      <c r="J1328">
        <f>VLOOKUP(B1328,home!$B$2:$E$405,4,FALSE)</f>
        <v>0.79</v>
      </c>
      <c r="K1328" s="3">
        <f t="shared" si="1514"/>
        <v>1.9536842105263095</v>
      </c>
      <c r="L1328" s="3">
        <f t="shared" si="1515"/>
        <v>0.59780131578947338</v>
      </c>
      <c r="M1328" s="5">
        <f t="shared" si="1516"/>
        <v>7.7965759743741092E-2</v>
      </c>
      <c r="N1328" s="5">
        <f t="shared" si="1517"/>
        <v>0.15232047377303473</v>
      </c>
      <c r="O1328" s="5">
        <f t="shared" si="1518"/>
        <v>4.6608033761334378E-2</v>
      </c>
      <c r="P1328" s="5">
        <f t="shared" si="1519"/>
        <v>9.1057379643196129E-2</v>
      </c>
      <c r="Q1328" s="5">
        <f t="shared" si="1520"/>
        <v>0.14879305227513245</v>
      </c>
      <c r="R1328" s="5">
        <f t="shared" si="1521"/>
        <v>1.393117195444294E-2</v>
      </c>
      <c r="S1328" s="5">
        <f t="shared" si="1522"/>
        <v>2.6586819697318374E-2</v>
      </c>
      <c r="T1328" s="5">
        <f t="shared" si="1523"/>
        <v>8.8948682430406073E-2</v>
      </c>
      <c r="U1328" s="5">
        <f t="shared" si="1524"/>
        <v>2.7217110681522119E-2</v>
      </c>
      <c r="V1328" s="5">
        <f t="shared" si="1525"/>
        <v>3.4501272562055966E-3</v>
      </c>
      <c r="W1328" s="5">
        <f t="shared" si="1526"/>
        <v>9.689821228864734E-2</v>
      </c>
      <c r="X1328" s="5">
        <f t="shared" si="1527"/>
        <v>5.7925878803801088E-2</v>
      </c>
      <c r="Y1328" s="5">
        <f t="shared" si="1528"/>
        <v>1.7314083283586926E-2</v>
      </c>
      <c r="Z1328" s="5">
        <f t="shared" si="1529"/>
        <v>2.7760243082851333E-3</v>
      </c>
      <c r="AA1328" s="5">
        <f t="shared" si="1530"/>
        <v>5.4234748591338849E-3</v>
      </c>
      <c r="AB1328" s="5">
        <f t="shared" si="1531"/>
        <v>5.2978785992381381E-3</v>
      </c>
      <c r="AC1328" s="5">
        <f t="shared" si="1532"/>
        <v>2.5184095910999539E-4</v>
      </c>
      <c r="AD1328" s="5">
        <f t="shared" si="1533"/>
        <v>4.7327126844139172E-2</v>
      </c>
      <c r="AE1328" s="5">
        <f t="shared" si="1534"/>
        <v>2.8292218699961704E-2</v>
      </c>
      <c r="AF1328" s="5">
        <f t="shared" si="1535"/>
        <v>8.4565627827203234E-3</v>
      </c>
      <c r="AG1328" s="5">
        <f t="shared" si="1536"/>
        <v>1.6851147861888334E-3</v>
      </c>
      <c r="AH1328" s="5">
        <f t="shared" si="1537"/>
        <v>4.1487774603910383E-4</v>
      </c>
      <c r="AI1328" s="5">
        <f t="shared" si="1538"/>
        <v>8.1054010173534129E-4</v>
      </c>
      <c r="AJ1328" s="5">
        <f t="shared" si="1539"/>
        <v>7.9176969937936269E-4</v>
      </c>
      <c r="AK1328" s="5">
        <f t="shared" si="1540"/>
        <v>5.1562265335020779E-4</v>
      </c>
      <c r="AL1328" s="5">
        <f t="shared" si="1541"/>
        <v>1.1765153266643522E-5</v>
      </c>
      <c r="AM1328" s="5">
        <f t="shared" si="1542"/>
        <v>1.849245208899411E-2</v>
      </c>
      <c r="AN1328" s="5">
        <f t="shared" si="1543"/>
        <v>1.1054812190974473E-2</v>
      </c>
      <c r="AO1328" s="5">
        <f t="shared" si="1544"/>
        <v>3.3042906367850245E-3</v>
      </c>
      <c r="AP1328" s="5">
        <f t="shared" si="1545"/>
        <v>6.5843643014030823E-4</v>
      </c>
      <c r="AQ1328" s="5">
        <f t="shared" si="1546"/>
        <v>9.8403541075399979E-5</v>
      </c>
      <c r="AR1328" s="5">
        <f t="shared" si="1547"/>
        <v>4.9602892494789462E-5</v>
      </c>
      <c r="AS1328" s="5">
        <f t="shared" si="1548"/>
        <v>9.6908387863504146E-5</v>
      </c>
      <c r="AT1328" s="5">
        <f t="shared" si="1549"/>
        <v>9.466419361824378E-5</v>
      </c>
      <c r="AU1328" s="5">
        <f t="shared" si="1550"/>
        <v>6.1647980124722757E-5</v>
      </c>
      <c r="AV1328" s="5">
        <f t="shared" si="1551"/>
        <v>3.0110171345127649E-5</v>
      </c>
      <c r="AW1328" s="5">
        <f t="shared" si="1552"/>
        <v>3.8168607999001527E-7</v>
      </c>
      <c r="AX1328" s="5">
        <f t="shared" si="1553"/>
        <v>6.0214019433636754E-3</v>
      </c>
      <c r="AY1328" s="5">
        <f t="shared" si="1554"/>
        <v>3.5996020046400968E-3</v>
      </c>
      <c r="AZ1328" s="5">
        <f t="shared" si="1555"/>
        <v>1.0759234073461376E-3</v>
      </c>
      <c r="BA1328" s="5">
        <f t="shared" si="1556"/>
        <v>2.1439614286673824E-4</v>
      </c>
      <c r="BB1328" s="5">
        <f t="shared" si="1557"/>
        <v>3.2041574076481008E-5</v>
      </c>
      <c r="BC1328" s="5">
        <f t="shared" si="1558"/>
        <v>3.8308990285772465E-6</v>
      </c>
      <c r="BD1328" s="5">
        <f t="shared" si="1559"/>
        <v>4.9421124000581528E-6</v>
      </c>
      <c r="BE1328" s="5">
        <f t="shared" si="1560"/>
        <v>9.6553269626398952E-6</v>
      </c>
      <c r="BF1328" s="5">
        <f t="shared" si="1561"/>
        <v>9.43172991718926E-6</v>
      </c>
      <c r="BG1328" s="5">
        <f t="shared" si="1562"/>
        <v>6.142207272387091E-6</v>
      </c>
      <c r="BH1328" s="5">
        <f t="shared" si="1563"/>
        <v>2.9999833414606323E-6</v>
      </c>
      <c r="BI1328" s="5">
        <f t="shared" si="1564"/>
        <v>1.172204017210719E-6</v>
      </c>
      <c r="BJ1328" s="8">
        <f t="shared" si="1565"/>
        <v>0.6925169968269097</v>
      </c>
      <c r="BK1328" s="8">
        <f t="shared" si="1566"/>
        <v>0.20292329445747795</v>
      </c>
      <c r="BL1328" s="8">
        <f t="shared" si="1567"/>
        <v>0.10137775724553282</v>
      </c>
      <c r="BM1328" s="8">
        <f t="shared" si="1568"/>
        <v>0.46531898136876354</v>
      </c>
      <c r="BN1328" s="8">
        <f t="shared" si="1569"/>
        <v>0.53067587115088177</v>
      </c>
    </row>
    <row r="1329" spans="1:66" x14ac:dyDescent="0.25">
      <c r="A1329" t="s">
        <v>301</v>
      </c>
      <c r="B1329" t="s">
        <v>368</v>
      </c>
      <c r="C1329" t="s">
        <v>355</v>
      </c>
      <c r="D1329" s="7" t="s">
        <v>563</v>
      </c>
      <c r="E1329">
        <f>VLOOKUP(A1329,home!$A$2:$E$405,3,FALSE)</f>
        <v>1.42105263157895</v>
      </c>
      <c r="F1329">
        <f>VLOOKUP(B1329,home!$B$2:$E$405,3,FALSE)</f>
        <v>1.63</v>
      </c>
      <c r="G1329">
        <f>VLOOKUP(C1329,away!$B$2:$E$405,4,FALSE)</f>
        <v>1.41</v>
      </c>
      <c r="H1329">
        <f>VLOOKUP(A1329,away!$A$2:$E$405,3,FALSE)</f>
        <v>1.0815789473684201</v>
      </c>
      <c r="I1329">
        <f>VLOOKUP(C1329,away!$B$2:$E$405,3,FALSE)</f>
        <v>0.59</v>
      </c>
      <c r="J1329">
        <f>VLOOKUP(B1329,home!$B$2:$E$405,4,FALSE)</f>
        <v>0.63</v>
      </c>
      <c r="K1329" s="3">
        <f t="shared" si="1514"/>
        <v>3.2660052631579006</v>
      </c>
      <c r="L1329" s="3">
        <f t="shared" si="1515"/>
        <v>0.40202289473684172</v>
      </c>
      <c r="M1329" s="5">
        <f t="shared" si="1516"/>
        <v>2.5526755083697374E-2</v>
      </c>
      <c r="N1329" s="5">
        <f t="shared" si="1517"/>
        <v>8.3370516454698312E-2</v>
      </c>
      <c r="O1329" s="5">
        <f t="shared" si="1518"/>
        <v>1.0262339971986409E-2</v>
      </c>
      <c r="P1329" s="5">
        <f t="shared" si="1519"/>
        <v>3.3516856360823306E-2</v>
      </c>
      <c r="Q1329" s="5">
        <f t="shared" si="1520"/>
        <v>0.13614427276661856</v>
      </c>
      <c r="R1329" s="5">
        <f t="shared" si="1521"/>
        <v>2.0628478111557871E-3</v>
      </c>
      <c r="S1329" s="5">
        <f t="shared" si="1522"/>
        <v>1.1001982592663207E-2</v>
      </c>
      <c r="T1329" s="5">
        <f t="shared" si="1523"/>
        <v>5.473311463947815E-2</v>
      </c>
      <c r="U1329" s="5">
        <f t="shared" si="1524"/>
        <v>6.7372718083285555E-3</v>
      </c>
      <c r="V1329" s="5">
        <f t="shared" si="1525"/>
        <v>1.6050778836797532E-3</v>
      </c>
      <c r="W1329" s="5">
        <f t="shared" si="1526"/>
        <v>0.14821597046819368</v>
      </c>
      <c r="X1329" s="5">
        <f t="shared" si="1527"/>
        <v>5.9586213493853464E-2</v>
      </c>
      <c r="Y1329" s="5">
        <f t="shared" si="1528"/>
        <v>1.1977511017603214E-2</v>
      </c>
      <c r="Z1329" s="5">
        <f t="shared" si="1529"/>
        <v>2.7643734948080257E-4</v>
      </c>
      <c r="AA1329" s="5">
        <f t="shared" si="1530"/>
        <v>9.0284583833772096E-4</v>
      </c>
      <c r="AB1329" s="5">
        <f t="shared" si="1531"/>
        <v>1.4743496299156021E-3</v>
      </c>
      <c r="AC1329" s="5">
        <f t="shared" si="1532"/>
        <v>1.3171759566295708E-4</v>
      </c>
      <c r="AD1329" s="5">
        <f t="shared" si="1533"/>
        <v>0.12101853490829412</v>
      </c>
      <c r="AE1329" s="5">
        <f t="shared" si="1534"/>
        <v>4.8652221720643929E-2</v>
      </c>
      <c r="AF1329" s="5">
        <f t="shared" si="1535"/>
        <v>9.7796535057559589E-3</v>
      </c>
      <c r="AG1329" s="5">
        <f t="shared" si="1536"/>
        <v>1.3105482039691045E-3</v>
      </c>
      <c r="AH1329" s="5">
        <f t="shared" si="1537"/>
        <v>2.7783535862913055E-5</v>
      </c>
      <c r="AI1329" s="5">
        <f t="shared" si="1538"/>
        <v>9.0741174357410309E-5</v>
      </c>
      <c r="AJ1329" s="5">
        <f t="shared" si="1539"/>
        <v>1.4818057651821544E-4</v>
      </c>
      <c r="AK1329" s="5">
        <f t="shared" si="1540"/>
        <v>1.6131951426875455E-4</v>
      </c>
      <c r="AL1329" s="5">
        <f t="shared" si="1541"/>
        <v>6.9178549636304056E-6</v>
      </c>
      <c r="AM1329" s="5">
        <f t="shared" si="1542"/>
        <v>7.9049434390029372E-2</v>
      </c>
      <c r="AN1329" s="5">
        <f t="shared" si="1543"/>
        <v>3.1779682440789651E-2</v>
      </c>
      <c r="AO1329" s="5">
        <f t="shared" si="1544"/>
        <v>6.3880799643319169E-3</v>
      </c>
      <c r="AP1329" s="5">
        <f t="shared" si="1545"/>
        <v>8.5605146635704622E-4</v>
      </c>
      <c r="AQ1329" s="5">
        <f t="shared" si="1546"/>
        <v>8.6038072137144462E-5</v>
      </c>
      <c r="AR1329" s="5">
        <f t="shared" si="1547"/>
        <v>2.233923502726633E-6</v>
      </c>
      <c r="AS1329" s="5">
        <f t="shared" si="1548"/>
        <v>7.2960059173973155E-6</v>
      </c>
      <c r="AT1329" s="5">
        <f t="shared" si="1549"/>
        <v>1.1914396863125413E-5</v>
      </c>
      <c r="AU1329" s="5">
        <f t="shared" si="1550"/>
        <v>1.2970827620773193E-5</v>
      </c>
      <c r="AV1329" s="5">
        <f t="shared" si="1551"/>
        <v>1.0590697819239779E-5</v>
      </c>
      <c r="AW1329" s="5">
        <f t="shared" si="1552"/>
        <v>2.5231125188363716E-7</v>
      </c>
      <c r="AX1329" s="5">
        <f t="shared" si="1553"/>
        <v>4.3029311461248491E-2</v>
      </c>
      <c r="AY1329" s="5">
        <f t="shared" si="1554"/>
        <v>1.7298768352184277E-2</v>
      </c>
      <c r="AZ1329" s="5">
        <f t="shared" si="1555"/>
        <v>3.4772504641635942E-3</v>
      </c>
      <c r="BA1329" s="5">
        <f t="shared" si="1556"/>
        <v>4.6597809910935834E-4</v>
      </c>
      <c r="BB1329" s="5">
        <f t="shared" si="1557"/>
        <v>4.6833466071978798E-5</v>
      </c>
      <c r="BC1329" s="5">
        <f t="shared" si="1558"/>
        <v>3.7656251201633169E-6</v>
      </c>
      <c r="BD1329" s="5">
        <f t="shared" si="1559"/>
        <v>1.4968139886447086E-7</v>
      </c>
      <c r="BE1329" s="5">
        <f t="shared" si="1560"/>
        <v>4.8886023648819872E-7</v>
      </c>
      <c r="BF1329" s="5">
        <f t="shared" si="1561"/>
        <v>7.9831005265953679E-7</v>
      </c>
      <c r="BG1329" s="5">
        <f t="shared" si="1562"/>
        <v>8.6909494453930264E-7</v>
      </c>
      <c r="BH1329" s="5">
        <f t="shared" si="1563"/>
        <v>7.0961716576232146E-7</v>
      </c>
      <c r="BI1329" s="5">
        <f t="shared" si="1564"/>
        <v>4.6352267964138705E-7</v>
      </c>
      <c r="BJ1329" s="8">
        <f t="shared" si="1565"/>
        <v>0.85726975098065117</v>
      </c>
      <c r="BK1329" s="8">
        <f t="shared" si="1566"/>
        <v>8.9088075723674498E-2</v>
      </c>
      <c r="BL1329" s="8">
        <f t="shared" si="1567"/>
        <v>2.1916164798932589E-2</v>
      </c>
      <c r="BM1329" s="8">
        <f t="shared" si="1568"/>
        <v>0.66036832436282711</v>
      </c>
      <c r="BN1329" s="8">
        <f t="shared" si="1569"/>
        <v>0.29088358844897971</v>
      </c>
    </row>
    <row r="1330" spans="1:66" x14ac:dyDescent="0.25">
      <c r="A1330" t="s">
        <v>301</v>
      </c>
      <c r="B1330" t="s">
        <v>334</v>
      </c>
      <c r="C1330" t="s">
        <v>312</v>
      </c>
      <c r="D1330" s="7" t="s">
        <v>563</v>
      </c>
      <c r="E1330">
        <f>VLOOKUP(A1330,home!$A$2:$E$405,3,FALSE)</f>
        <v>1.42105263157895</v>
      </c>
      <c r="F1330">
        <f>VLOOKUP(B1330,home!$B$2:$E$405,3,FALSE)</f>
        <v>0.89</v>
      </c>
      <c r="G1330">
        <f>VLOOKUP(C1330,away!$B$2:$E$405,4,FALSE)</f>
        <v>0.67</v>
      </c>
      <c r="H1330">
        <f>VLOOKUP(A1330,away!$A$2:$E$405,3,FALSE)</f>
        <v>1.0815789473684201</v>
      </c>
      <c r="I1330">
        <f>VLOOKUP(C1330,away!$B$2:$E$405,3,FALSE)</f>
        <v>0.52</v>
      </c>
      <c r="J1330">
        <f>VLOOKUP(B1330,home!$B$2:$E$405,4,FALSE)</f>
        <v>1.02</v>
      </c>
      <c r="K1330" s="3">
        <f t="shared" si="1514"/>
        <v>0.84737368421052806</v>
      </c>
      <c r="L1330" s="3">
        <f t="shared" si="1515"/>
        <v>0.57366947368421006</v>
      </c>
      <c r="M1330" s="5">
        <f t="shared" si="1516"/>
        <v>0.24146200248030869</v>
      </c>
      <c r="N1330" s="5">
        <f t="shared" si="1517"/>
        <v>0.20460854663859082</v>
      </c>
      <c r="O1330" s="5">
        <f t="shared" si="1518"/>
        <v>0.13851937987761409</v>
      </c>
      <c r="P1330" s="5">
        <f t="shared" si="1519"/>
        <v>0.11737767726145153</v>
      </c>
      <c r="Q1330" s="5">
        <f t="shared" si="1520"/>
        <v>8.6689948993052171E-2</v>
      </c>
      <c r="R1330" s="5">
        <f t="shared" si="1521"/>
        <v>3.9732169874727011E-2</v>
      </c>
      <c r="S1330" s="5">
        <f t="shared" si="1522"/>
        <v>1.4264686552925692E-2</v>
      </c>
      <c r="T1330" s="5">
        <f t="shared" si="1523"/>
        <v>4.9731377412555254E-2</v>
      </c>
      <c r="U1330" s="5">
        <f t="shared" si="1524"/>
        <v>3.3667995168425981E-2</v>
      </c>
      <c r="V1330" s="5">
        <f t="shared" si="1525"/>
        <v>7.7047124840716637E-4</v>
      </c>
      <c r="W1330" s="5">
        <f t="shared" si="1526"/>
        <v>2.4486260487421793E-2</v>
      </c>
      <c r="X1330" s="5">
        <f t="shared" si="1527"/>
        <v>1.4047020166313725E-2</v>
      </c>
      <c r="Y1330" s="5">
        <f t="shared" si="1528"/>
        <v>4.0291733328203395E-3</v>
      </c>
      <c r="Z1330" s="5">
        <f t="shared" si="1529"/>
        <v>7.5977109934554253E-3</v>
      </c>
      <c r="AA1330" s="5">
        <f t="shared" si="1530"/>
        <v>6.4381003560911552E-3</v>
      </c>
      <c r="AB1330" s="5">
        <f t="shared" si="1531"/>
        <v>2.7277384090290372E-3</v>
      </c>
      <c r="AC1330" s="5">
        <f t="shared" si="1532"/>
        <v>2.3408477474147074E-5</v>
      </c>
      <c r="AD1330" s="5">
        <f t="shared" si="1533"/>
        <v>5.1872531904413209E-3</v>
      </c>
      <c r="AE1330" s="5">
        <f t="shared" si="1534"/>
        <v>2.9757688076272114E-3</v>
      </c>
      <c r="AF1330" s="5">
        <f t="shared" si="1535"/>
        <v>8.5355386283869584E-4</v>
      </c>
      <c r="AG1330" s="5">
        <f t="shared" si="1536"/>
        <v>1.6321926508526638E-4</v>
      </c>
      <c r="AH1330" s="5">
        <f t="shared" si="1537"/>
        <v>1.0896437167050772E-3</v>
      </c>
      <c r="AI1330" s="5">
        <f t="shared" si="1538"/>
        <v>9.2333541070123426E-4</v>
      </c>
      <c r="AJ1330" s="5">
        <f t="shared" si="1539"/>
        <v>3.9120506436397291E-4</v>
      </c>
      <c r="AK1330" s="5">
        <f t="shared" si="1540"/>
        <v>1.1049895889063882E-4</v>
      </c>
      <c r="AL1330" s="5">
        <f t="shared" si="1541"/>
        <v>4.5516606106444705E-7</v>
      </c>
      <c r="AM1330" s="5">
        <f t="shared" si="1542"/>
        <v>8.7910836938341586E-4</v>
      </c>
      <c r="AN1330" s="5">
        <f t="shared" si="1543"/>
        <v>5.043176355755682E-4</v>
      </c>
      <c r="AO1330" s="5">
        <f t="shared" si="1544"/>
        <v>1.4465581628515074E-4</v>
      </c>
      <c r="AP1330" s="5">
        <f t="shared" si="1545"/>
        <v>2.7661541997887406E-5</v>
      </c>
      <c r="AQ1330" s="5">
        <f t="shared" si="1546"/>
        <v>3.9671455598054338E-6</v>
      </c>
      <c r="AR1330" s="5">
        <f t="shared" si="1547"/>
        <v>1.2501906749310169E-4</v>
      </c>
      <c r="AS1330" s="5">
        <f t="shared" si="1548"/>
        <v>1.0593786781819426E-4</v>
      </c>
      <c r="AT1330" s="5">
        <f t="shared" si="1549"/>
        <v>4.4884480675255593E-5</v>
      </c>
      <c r="AU1330" s="5">
        <f t="shared" si="1550"/>
        <v>1.2677975917889194E-5</v>
      </c>
      <c r="AV1330" s="5">
        <f t="shared" si="1551"/>
        <v>2.6857457904685293E-6</v>
      </c>
      <c r="AW1330" s="5">
        <f t="shared" si="1552"/>
        <v>6.1461631491119149E-9</v>
      </c>
      <c r="AX1330" s="5">
        <f t="shared" si="1553"/>
        <v>1.2415554963078908E-4</v>
      </c>
      <c r="AY1330" s="5">
        <f t="shared" si="1554"/>
        <v>7.1224248811668583E-5</v>
      </c>
      <c r="AZ1330" s="5">
        <f t="shared" si="1555"/>
        <v>2.042958866467157E-5</v>
      </c>
      <c r="BA1330" s="5">
        <f t="shared" si="1556"/>
        <v>3.9066104589490153E-6</v>
      </c>
      <c r="BB1330" s="5">
        <f t="shared" si="1557"/>
        <v>5.6027579146862777E-7</v>
      </c>
      <c r="BC1330" s="5">
        <f t="shared" si="1558"/>
        <v>6.4282623681962415E-8</v>
      </c>
      <c r="BD1330" s="5">
        <f t="shared" si="1559"/>
        <v>1.1953270441543055E-5</v>
      </c>
      <c r="BE1330" s="5">
        <f t="shared" si="1560"/>
        <v>1.0128886812415145E-5</v>
      </c>
      <c r="BF1330" s="5">
        <f t="shared" si="1561"/>
        <v>4.291476067593826E-6</v>
      </c>
      <c r="BG1330" s="5">
        <f t="shared" si="1562"/>
        <v>1.2121612953660964E-6</v>
      </c>
      <c r="BH1330" s="5">
        <f t="shared" si="1563"/>
        <v>2.567883956779438E-7</v>
      </c>
      <c r="BI1330" s="5">
        <f t="shared" si="1564"/>
        <v>4.3519145781626027E-8</v>
      </c>
      <c r="BJ1330" s="8">
        <f t="shared" si="1565"/>
        <v>0.39455217322152969</v>
      </c>
      <c r="BK1330" s="8">
        <f t="shared" si="1566"/>
        <v>0.37396992543544</v>
      </c>
      <c r="BL1330" s="8">
        <f t="shared" si="1567"/>
        <v>0.2239191580764015</v>
      </c>
      <c r="BM1330" s="8">
        <f t="shared" si="1568"/>
        <v>0.17157802449843376</v>
      </c>
      <c r="BN1330" s="8">
        <f t="shared" si="1569"/>
        <v>0.82838972512574438</v>
      </c>
    </row>
    <row r="1331" spans="1:66" x14ac:dyDescent="0.25">
      <c r="A1331" t="s">
        <v>301</v>
      </c>
      <c r="B1331" t="s">
        <v>341</v>
      </c>
      <c r="C1331" t="s">
        <v>372</v>
      </c>
      <c r="D1331" s="7" t="s">
        <v>563</v>
      </c>
      <c r="E1331">
        <f>VLOOKUP(A1331,home!$A$2:$E$405,3,FALSE)</f>
        <v>1.42105263157895</v>
      </c>
      <c r="F1331">
        <f>VLOOKUP(B1331,home!$B$2:$E$405,3,FALSE)</f>
        <v>0.78</v>
      </c>
      <c r="G1331">
        <f>VLOOKUP(C1331,away!$B$2:$E$405,4,FALSE)</f>
        <v>1.04</v>
      </c>
      <c r="H1331">
        <f>VLOOKUP(A1331,away!$A$2:$E$405,3,FALSE)</f>
        <v>1.0815789473684201</v>
      </c>
      <c r="I1331">
        <f>VLOOKUP(C1331,away!$B$2:$E$405,3,FALSE)</f>
        <v>0.89</v>
      </c>
      <c r="J1331">
        <f>VLOOKUP(B1331,home!$B$2:$E$405,4,FALSE)</f>
        <v>0.73</v>
      </c>
      <c r="K1331" s="3">
        <f t="shared" si="1514"/>
        <v>1.1527578947368442</v>
      </c>
      <c r="L1331" s="3">
        <f t="shared" si="1515"/>
        <v>0.70270184210526254</v>
      </c>
      <c r="M1331" s="5">
        <f t="shared" si="1516"/>
        <v>0.15638103202440531</v>
      </c>
      <c r="N1331" s="5">
        <f t="shared" si="1517"/>
        <v>0.18026946925322848</v>
      </c>
      <c r="O1331" s="5">
        <f t="shared" si="1518"/>
        <v>0.10988923927387165</v>
      </c>
      <c r="P1331" s="5">
        <f t="shared" si="1519"/>
        <v>0.12667568811958163</v>
      </c>
      <c r="Q1331" s="5">
        <f t="shared" si="1520"/>
        <v>0.10390352693083998</v>
      </c>
      <c r="R1331" s="5">
        <f t="shared" si="1521"/>
        <v>3.8609685432647783E-2</v>
      </c>
      <c r="S1331" s="5">
        <f t="shared" si="1522"/>
        <v>2.5653254990133992E-2</v>
      </c>
      <c r="T1331" s="5">
        <f t="shared" si="1523"/>
        <v>7.3013199775535012E-2</v>
      </c>
      <c r="U1331" s="5">
        <f t="shared" si="1524"/>
        <v>4.4507619695790861E-2</v>
      </c>
      <c r="V1331" s="5">
        <f t="shared" si="1525"/>
        <v>2.3089214894007272E-3</v>
      </c>
      <c r="W1331" s="5">
        <f t="shared" si="1526"/>
        <v>3.9925203653509357E-2</v>
      </c>
      <c r="X1331" s="5">
        <f t="shared" si="1527"/>
        <v>2.8055514153748781E-2</v>
      </c>
      <c r="Y1331" s="5">
        <f t="shared" si="1528"/>
        <v>9.8573307385247649E-3</v>
      </c>
      <c r="Z1331" s="5">
        <f t="shared" si="1529"/>
        <v>9.0436990255421054E-3</v>
      </c>
      <c r="AA1331" s="5">
        <f t="shared" si="1530"/>
        <v>1.0425195449317567E-2</v>
      </c>
      <c r="AB1331" s="5">
        <f t="shared" si="1531"/>
        <v>6.008863179187726E-3</v>
      </c>
      <c r="AC1331" s="5">
        <f t="shared" si="1532"/>
        <v>1.1689565811531758E-4</v>
      </c>
      <c r="AD1331" s="5">
        <f t="shared" si="1533"/>
        <v>1.150602342763981E-2</v>
      </c>
      <c r="AE1331" s="5">
        <f t="shared" si="1534"/>
        <v>8.0853038579088016E-3</v>
      </c>
      <c r="AF1331" s="5">
        <f t="shared" si="1535"/>
        <v>2.8407789574666498E-3</v>
      </c>
      <c r="AG1331" s="5">
        <f t="shared" si="1536"/>
        <v>6.654068688085608E-4</v>
      </c>
      <c r="AH1331" s="5">
        <f t="shared" si="1537"/>
        <v>1.5887559911735012E-3</v>
      </c>
      <c r="AI1331" s="5">
        <f t="shared" si="1538"/>
        <v>1.8314510116357137E-3</v>
      </c>
      <c r="AJ1331" s="5">
        <f t="shared" si="1539"/>
        <v>1.0556098062434246E-3</v>
      </c>
      <c r="AK1331" s="5">
        <f t="shared" si="1540"/>
        <v>4.0562084596957926E-4</v>
      </c>
      <c r="AL1331" s="5">
        <f t="shared" si="1541"/>
        <v>3.7876301846219409E-6</v>
      </c>
      <c r="AM1331" s="5">
        <f t="shared" si="1542"/>
        <v>2.652731868647772E-3</v>
      </c>
      <c r="AN1331" s="5">
        <f t="shared" si="1543"/>
        <v>1.8640795707101246E-3</v>
      </c>
      <c r="AO1331" s="5">
        <f t="shared" si="1544"/>
        <v>6.5494607408439563E-4</v>
      </c>
      <c r="AP1331" s="5">
        <f t="shared" si="1545"/>
        <v>1.5341060424623821E-4</v>
      </c>
      <c r="AQ1331" s="5">
        <f t="shared" si="1546"/>
        <v>2.6950478550578248E-5</v>
      </c>
      <c r="AR1331" s="5">
        <f t="shared" si="1547"/>
        <v>2.2328435233067836E-4</v>
      </c>
      <c r="AS1331" s="5">
        <f t="shared" si="1548"/>
        <v>2.5739279992039257E-4</v>
      </c>
      <c r="AT1331" s="5">
        <f t="shared" si="1549"/>
        <v>1.4835579107832679E-4</v>
      </c>
      <c r="AU1331" s="5">
        <f t="shared" si="1550"/>
        <v>5.7006103131823674E-5</v>
      </c>
      <c r="AV1331" s="5">
        <f t="shared" si="1551"/>
        <v>1.6428558858348134E-5</v>
      </c>
      <c r="AW1331" s="5">
        <f t="shared" si="1552"/>
        <v>8.5226423806061061E-8</v>
      </c>
      <c r="AX1331" s="5">
        <f t="shared" si="1553"/>
        <v>5.0965960070062334E-4</v>
      </c>
      <c r="AY1331" s="5">
        <f t="shared" si="1554"/>
        <v>3.5813874025896055E-4</v>
      </c>
      <c r="AZ1331" s="5">
        <f t="shared" si="1555"/>
        <v>1.2583237625461485E-4</v>
      </c>
      <c r="BA1331" s="5">
        <f t="shared" si="1556"/>
        <v>2.9474214196866782E-5</v>
      </c>
      <c r="BB1331" s="5">
        <f t="shared" si="1557"/>
        <v>5.1778961526858422E-6</v>
      </c>
      <c r="BC1331" s="5">
        <f t="shared" si="1558"/>
        <v>7.2770343294441875E-7</v>
      </c>
      <c r="BD1331" s="5">
        <f t="shared" si="1559"/>
        <v>2.6150387616008022E-5</v>
      </c>
      <c r="BE1331" s="5">
        <f t="shared" si="1560"/>
        <v>3.0145065774781848E-5</v>
      </c>
      <c r="BF1331" s="5">
        <f t="shared" si="1561"/>
        <v>1.7374981279620616E-5</v>
      </c>
      <c r="BG1331" s="5">
        <f t="shared" si="1562"/>
        <v>6.6763822803291776E-6</v>
      </c>
      <c r="BH1331" s="5">
        <f t="shared" si="1563"/>
        <v>1.9240630954826601E-6</v>
      </c>
      <c r="BI1331" s="5">
        <f t="shared" si="1564"/>
        <v>4.4359578465788883E-7</v>
      </c>
      <c r="BJ1331" s="8">
        <f t="shared" si="1565"/>
        <v>0.4645028867444459</v>
      </c>
      <c r="BK1331" s="8">
        <f t="shared" si="1566"/>
        <v>0.31149771865208054</v>
      </c>
      <c r="BL1331" s="8">
        <f t="shared" si="1567"/>
        <v>0.21510722276698829</v>
      </c>
      <c r="BM1331" s="8">
        <f t="shared" si="1568"/>
        <v>0.28406483264064669</v>
      </c>
      <c r="BN1331" s="8">
        <f t="shared" si="1569"/>
        <v>0.71572864103457479</v>
      </c>
    </row>
    <row r="1332" spans="1:66" x14ac:dyDescent="0.25">
      <c r="A1332" t="s">
        <v>301</v>
      </c>
      <c r="B1332" t="s">
        <v>316</v>
      </c>
      <c r="C1332" t="s">
        <v>385</v>
      </c>
      <c r="D1332" s="7" t="s">
        <v>563</v>
      </c>
      <c r="E1332">
        <f>VLOOKUP(A1332,home!$A$2:$E$405,3,FALSE)</f>
        <v>1.42105263157895</v>
      </c>
      <c r="F1332">
        <f>VLOOKUP(B1332,home!$B$2:$E$405,3,FALSE)</f>
        <v>1.26</v>
      </c>
      <c r="G1332">
        <f>VLOOKUP(C1332,away!$B$2:$E$405,4,FALSE)</f>
        <v>0.7</v>
      </c>
      <c r="H1332">
        <f>VLOOKUP(A1332,away!$A$2:$E$405,3,FALSE)</f>
        <v>1.0815789473684201</v>
      </c>
      <c r="I1332">
        <f>VLOOKUP(C1332,away!$B$2:$E$405,3,FALSE)</f>
        <v>0.85</v>
      </c>
      <c r="J1332">
        <f>VLOOKUP(B1332,home!$B$2:$E$405,4,FALSE)</f>
        <v>1.07</v>
      </c>
      <c r="K1332" s="3">
        <f t="shared" si="1514"/>
        <v>1.2533684210526339</v>
      </c>
      <c r="L1332" s="3">
        <f t="shared" si="1515"/>
        <v>0.98369605263157811</v>
      </c>
      <c r="M1332" s="5">
        <f t="shared" si="1516"/>
        <v>0.10677147526278254</v>
      </c>
      <c r="N1332" s="5">
        <f t="shared" si="1517"/>
        <v>0.13382399536357409</v>
      </c>
      <c r="O1332" s="5">
        <f t="shared" si="1518"/>
        <v>0.10503067874964936</v>
      </c>
      <c r="P1332" s="5">
        <f t="shared" si="1519"/>
        <v>0.13164213598653443</v>
      </c>
      <c r="Q1332" s="5">
        <f t="shared" si="1520"/>
        <v>8.3865384883898969E-2</v>
      </c>
      <c r="R1332" s="5">
        <f t="shared" si="1521"/>
        <v>5.1659132045622717E-2</v>
      </c>
      <c r="S1332" s="5">
        <f t="shared" si="1522"/>
        <v>4.0576502114553652E-2</v>
      </c>
      <c r="T1332" s="5">
        <f t="shared" si="1523"/>
        <v>8.2498048062719431E-2</v>
      </c>
      <c r="U1332" s="5">
        <f t="shared" si="1524"/>
        <v>6.4747924764971668E-2</v>
      </c>
      <c r="V1332" s="5">
        <f t="shared" si="1525"/>
        <v>5.558681282280117E-3</v>
      </c>
      <c r="W1332" s="5">
        <f t="shared" si="1526"/>
        <v>3.5038075010967951E-2</v>
      </c>
      <c r="X1332" s="5">
        <f t="shared" si="1527"/>
        <v>3.4466816080098307E-2</v>
      </c>
      <c r="Y1332" s="5">
        <f t="shared" si="1528"/>
        <v>1.6952435462385652E-2</v>
      </c>
      <c r="Z1332" s="5">
        <f t="shared" si="1529"/>
        <v>1.6938961425217513E-2</v>
      </c>
      <c r="AA1332" s="5">
        <f t="shared" si="1530"/>
        <v>2.1230759335796347E-2</v>
      </c>
      <c r="AB1332" s="5">
        <f t="shared" si="1531"/>
        <v>1.3304981653227773E-2</v>
      </c>
      <c r="AC1332" s="5">
        <f t="shared" si="1532"/>
        <v>4.2834279676919057E-4</v>
      </c>
      <c r="AD1332" s="5">
        <f t="shared" si="1533"/>
        <v>1.0978904188305175E-2</v>
      </c>
      <c r="AE1332" s="5">
        <f t="shared" si="1534"/>
        <v>1.0799904712256099E-2</v>
      </c>
      <c r="AF1332" s="5">
        <f t="shared" si="1535"/>
        <v>5.3119118171217512E-3</v>
      </c>
      <c r="AG1332" s="5">
        <f t="shared" si="1536"/>
        <v>1.7417688954765671E-3</v>
      </c>
      <c r="AH1332" s="5">
        <f t="shared" si="1537"/>
        <v>4.1656973724162587E-3</v>
      </c>
      <c r="AI1332" s="5">
        <f t="shared" si="1538"/>
        <v>5.2211535382484719E-3</v>
      </c>
      <c r="AJ1332" s="5">
        <f t="shared" si="1539"/>
        <v>3.2720144831539311E-3</v>
      </c>
      <c r="AK1332" s="5">
        <f t="shared" si="1540"/>
        <v>1.3670132088039971E-3</v>
      </c>
      <c r="AL1332" s="5">
        <f t="shared" si="1541"/>
        <v>2.1124728514750597E-5</v>
      </c>
      <c r="AM1332" s="5">
        <f t="shared" si="1542"/>
        <v>2.7521223614768394E-3</v>
      </c>
      <c r="AN1332" s="5">
        <f t="shared" si="1543"/>
        <v>2.7072519033438636E-3</v>
      </c>
      <c r="AO1332" s="5">
        <f t="shared" si="1544"/>
        <v>1.3315565053993426E-3</v>
      </c>
      <c r="AP1332" s="5">
        <f t="shared" si="1545"/>
        <v>4.3661562607241072E-4</v>
      </c>
      <c r="AQ1332" s="5">
        <f t="shared" si="1546"/>
        <v>1.0737426697117387E-4</v>
      </c>
      <c r="AR1332" s="5">
        <f t="shared" si="1547"/>
        <v>8.1955601234072234E-4</v>
      </c>
      <c r="AS1332" s="5">
        <f t="shared" si="1548"/>
        <v>1.0272056251516841E-3</v>
      </c>
      <c r="AT1332" s="5">
        <f t="shared" si="1549"/>
        <v>6.4373354624637524E-4</v>
      </c>
      <c r="AU1332" s="5">
        <f t="shared" si="1550"/>
        <v>2.6894509947914392E-4</v>
      </c>
      <c r="AV1332" s="5">
        <f t="shared" si="1551"/>
        <v>8.4271823671004632E-5</v>
      </c>
      <c r="AW1332" s="5">
        <f t="shared" si="1552"/>
        <v>7.234829696303203E-7</v>
      </c>
      <c r="AX1332" s="5">
        <f t="shared" si="1553"/>
        <v>5.7490387645797779E-4</v>
      </c>
      <c r="AY1332" s="5">
        <f t="shared" si="1554"/>
        <v>5.6553067391430518E-4</v>
      </c>
      <c r="AZ1332" s="5">
        <f t="shared" si="1555"/>
        <v>2.7815514578578908E-4</v>
      </c>
      <c r="BA1332" s="5">
        <f t="shared" si="1556"/>
        <v>9.1206706309547301E-5</v>
      </c>
      <c r="BB1332" s="5">
        <f t="shared" si="1557"/>
        <v>2.2429919242557326E-5</v>
      </c>
      <c r="BC1332" s="5">
        <f t="shared" si="1558"/>
        <v>4.4128446039497446E-6</v>
      </c>
      <c r="BD1332" s="5">
        <f t="shared" si="1559"/>
        <v>1.343656690416742E-4</v>
      </c>
      <c r="BE1332" s="5">
        <f t="shared" si="1560"/>
        <v>1.6840968645044394E-4</v>
      </c>
      <c r="BF1332" s="5">
        <f t="shared" si="1561"/>
        <v>1.0553969139818108E-4</v>
      </c>
      <c r="BG1332" s="5">
        <f t="shared" si="1562"/>
        <v>4.4093372122040145E-5</v>
      </c>
      <c r="BH1332" s="5">
        <f t="shared" si="1563"/>
        <v>1.3816310048871935E-5</v>
      </c>
      <c r="BI1332" s="5">
        <f t="shared" si="1564"/>
        <v>3.4633853421456492E-6</v>
      </c>
      <c r="BJ1332" s="8">
        <f t="shared" si="1565"/>
        <v>0.42434880430638172</v>
      </c>
      <c r="BK1332" s="8">
        <f t="shared" si="1566"/>
        <v>0.28556379284534894</v>
      </c>
      <c r="BL1332" s="8">
        <f t="shared" si="1567"/>
        <v>0.27331275537318284</v>
      </c>
      <c r="BM1332" s="8">
        <f t="shared" si="1568"/>
        <v>0.38680670446712417</v>
      </c>
      <c r="BN1332" s="8">
        <f t="shared" si="1569"/>
        <v>0.61279280229206201</v>
      </c>
    </row>
    <row r="1333" spans="1:66" s="15" customFormat="1" x14ac:dyDescent="0.25">
      <c r="A1333" t="s">
        <v>303</v>
      </c>
      <c r="B1333" t="s">
        <v>374</v>
      </c>
      <c r="C1333" t="s">
        <v>535</v>
      </c>
      <c r="D1333" s="7" t="s">
        <v>563</v>
      </c>
      <c r="E1333">
        <f>VLOOKUP(A1333,home!$A$2:$E$405,3,FALSE)</f>
        <v>1.3961038961039001</v>
      </c>
      <c r="F1333">
        <f>VLOOKUP(B1333,home!$B$2:$E$405,3,FALSE)</f>
        <v>0.82</v>
      </c>
      <c r="G1333" t="e">
        <f>VLOOKUP(C1333,away!$B$2:$E$405,4,FALSE)</f>
        <v>#N/A</v>
      </c>
      <c r="H1333">
        <f>VLOOKUP(A1333,away!$A$2:$E$405,3,FALSE)</f>
        <v>1.0324675324675301</v>
      </c>
      <c r="I1333" t="e">
        <f>VLOOKUP(C1333,away!$B$2:$E$405,3,FALSE)</f>
        <v>#N/A</v>
      </c>
      <c r="J1333">
        <f>VLOOKUP(B1333,home!$B$2:$E$405,4,FALSE)</f>
        <v>1.1100000000000001</v>
      </c>
      <c r="K1333" s="3" t="e">
        <f t="shared" si="1514"/>
        <v>#N/A</v>
      </c>
      <c r="L1333" s="3" t="e">
        <f t="shared" si="1515"/>
        <v>#N/A</v>
      </c>
      <c r="M1333" s="5" t="e">
        <f t="shared" si="1516"/>
        <v>#N/A</v>
      </c>
      <c r="N1333" s="5" t="e">
        <f t="shared" si="1517"/>
        <v>#N/A</v>
      </c>
      <c r="O1333" s="5" t="e">
        <f t="shared" si="1518"/>
        <v>#N/A</v>
      </c>
      <c r="P1333" s="5" t="e">
        <f t="shared" si="1519"/>
        <v>#N/A</v>
      </c>
      <c r="Q1333" s="5" t="e">
        <f t="shared" si="1520"/>
        <v>#N/A</v>
      </c>
      <c r="R1333" s="5" t="e">
        <f t="shared" si="1521"/>
        <v>#N/A</v>
      </c>
      <c r="S1333" s="5" t="e">
        <f t="shared" si="1522"/>
        <v>#N/A</v>
      </c>
      <c r="T1333" s="5" t="e">
        <f t="shared" si="1523"/>
        <v>#N/A</v>
      </c>
      <c r="U1333" s="5" t="e">
        <f t="shared" si="1524"/>
        <v>#N/A</v>
      </c>
      <c r="V1333" s="5" t="e">
        <f t="shared" si="1525"/>
        <v>#N/A</v>
      </c>
      <c r="W1333" s="5" t="e">
        <f t="shared" si="1526"/>
        <v>#N/A</v>
      </c>
      <c r="X1333" s="5" t="e">
        <f t="shared" si="1527"/>
        <v>#N/A</v>
      </c>
      <c r="Y1333" s="5" t="e">
        <f t="shared" si="1528"/>
        <v>#N/A</v>
      </c>
      <c r="Z1333" s="5" t="e">
        <f t="shared" si="1529"/>
        <v>#N/A</v>
      </c>
      <c r="AA1333" s="5" t="e">
        <f t="shared" si="1530"/>
        <v>#N/A</v>
      </c>
      <c r="AB1333" s="5" t="e">
        <f t="shared" si="1531"/>
        <v>#N/A</v>
      </c>
      <c r="AC1333" s="5" t="e">
        <f t="shared" si="1532"/>
        <v>#N/A</v>
      </c>
      <c r="AD1333" s="5" t="e">
        <f t="shared" si="1533"/>
        <v>#N/A</v>
      </c>
      <c r="AE1333" s="5" t="e">
        <f t="shared" si="1534"/>
        <v>#N/A</v>
      </c>
      <c r="AF1333" s="5" t="e">
        <f t="shared" si="1535"/>
        <v>#N/A</v>
      </c>
      <c r="AG1333" s="5" t="e">
        <f t="shared" si="1536"/>
        <v>#N/A</v>
      </c>
      <c r="AH1333" s="5" t="e">
        <f t="shared" si="1537"/>
        <v>#N/A</v>
      </c>
      <c r="AI1333" s="5" t="e">
        <f t="shared" si="1538"/>
        <v>#N/A</v>
      </c>
      <c r="AJ1333" s="5" t="e">
        <f t="shared" si="1539"/>
        <v>#N/A</v>
      </c>
      <c r="AK1333" s="5" t="e">
        <f t="shared" si="1540"/>
        <v>#N/A</v>
      </c>
      <c r="AL1333" s="5" t="e">
        <f t="shared" si="1541"/>
        <v>#N/A</v>
      </c>
      <c r="AM1333" s="5" t="e">
        <f t="shared" si="1542"/>
        <v>#N/A</v>
      </c>
      <c r="AN1333" s="5" t="e">
        <f t="shared" si="1543"/>
        <v>#N/A</v>
      </c>
      <c r="AO1333" s="5" t="e">
        <f t="shared" si="1544"/>
        <v>#N/A</v>
      </c>
      <c r="AP1333" s="5" t="e">
        <f t="shared" si="1545"/>
        <v>#N/A</v>
      </c>
      <c r="AQ1333" s="5" t="e">
        <f t="shared" si="1546"/>
        <v>#N/A</v>
      </c>
      <c r="AR1333" s="5" t="e">
        <f t="shared" si="1547"/>
        <v>#N/A</v>
      </c>
      <c r="AS1333" s="5" t="e">
        <f t="shared" si="1548"/>
        <v>#N/A</v>
      </c>
      <c r="AT1333" s="5" t="e">
        <f t="shared" si="1549"/>
        <v>#N/A</v>
      </c>
      <c r="AU1333" s="5" t="e">
        <f t="shared" si="1550"/>
        <v>#N/A</v>
      </c>
      <c r="AV1333" s="5" t="e">
        <f t="shared" si="1551"/>
        <v>#N/A</v>
      </c>
      <c r="AW1333" s="5" t="e">
        <f t="shared" si="1552"/>
        <v>#N/A</v>
      </c>
      <c r="AX1333" s="5" t="e">
        <f t="shared" si="1553"/>
        <v>#N/A</v>
      </c>
      <c r="AY1333" s="5" t="e">
        <f t="shared" si="1554"/>
        <v>#N/A</v>
      </c>
      <c r="AZ1333" s="5" t="e">
        <f t="shared" si="1555"/>
        <v>#N/A</v>
      </c>
      <c r="BA1333" s="5" t="e">
        <f t="shared" si="1556"/>
        <v>#N/A</v>
      </c>
      <c r="BB1333" s="5" t="e">
        <f t="shared" si="1557"/>
        <v>#N/A</v>
      </c>
      <c r="BC1333" s="5" t="e">
        <f t="shared" si="1558"/>
        <v>#N/A</v>
      </c>
      <c r="BD1333" s="5" t="e">
        <f t="shared" si="1559"/>
        <v>#N/A</v>
      </c>
      <c r="BE1333" s="5" t="e">
        <f t="shared" si="1560"/>
        <v>#N/A</v>
      </c>
      <c r="BF1333" s="5" t="e">
        <f t="shared" si="1561"/>
        <v>#N/A</v>
      </c>
      <c r="BG1333" s="5" t="e">
        <f t="shared" si="1562"/>
        <v>#N/A</v>
      </c>
      <c r="BH1333" s="5" t="e">
        <f t="shared" si="1563"/>
        <v>#N/A</v>
      </c>
      <c r="BI1333" s="5" t="e">
        <f t="shared" si="1564"/>
        <v>#N/A</v>
      </c>
      <c r="BJ1333" s="8" t="e">
        <f t="shared" si="1565"/>
        <v>#N/A</v>
      </c>
      <c r="BK1333" s="8" t="e">
        <f t="shared" si="1566"/>
        <v>#N/A</v>
      </c>
      <c r="BL1333" s="8" t="e">
        <f t="shared" si="1567"/>
        <v>#N/A</v>
      </c>
      <c r="BM1333" s="8" t="e">
        <f t="shared" si="1568"/>
        <v>#N/A</v>
      </c>
      <c r="BN1333" s="8" t="e">
        <f t="shared" si="1569"/>
        <v>#N/A</v>
      </c>
    </row>
    <row r="1334" spans="1:66" x14ac:dyDescent="0.25">
      <c r="A1334" t="s">
        <v>303</v>
      </c>
      <c r="B1334" t="s">
        <v>459</v>
      </c>
      <c r="C1334" t="s">
        <v>380</v>
      </c>
      <c r="D1334" s="7" t="s">
        <v>563</v>
      </c>
      <c r="E1334">
        <f>VLOOKUP(A1334,home!$A$2:$E$405,3,FALSE)</f>
        <v>1.3961038961039001</v>
      </c>
      <c r="F1334">
        <f>VLOOKUP(B1334,home!$B$2:$E$405,3,FALSE)</f>
        <v>1.02</v>
      </c>
      <c r="G1334">
        <f>VLOOKUP(C1334,away!$B$2:$E$405,4,FALSE)</f>
        <v>0.65</v>
      </c>
      <c r="H1334">
        <f>VLOOKUP(A1334,away!$A$2:$E$405,3,FALSE)</f>
        <v>1.0324675324675301</v>
      </c>
      <c r="I1334">
        <f>VLOOKUP(C1334,away!$B$2:$E$405,3,FALSE)</f>
        <v>0.89</v>
      </c>
      <c r="J1334">
        <f>VLOOKUP(B1334,home!$B$2:$E$405,4,FALSE)</f>
        <v>1.1499999999999999</v>
      </c>
      <c r="K1334" s="3">
        <f t="shared" si="1514"/>
        <v>0.92561688311688584</v>
      </c>
      <c r="L1334" s="3">
        <f t="shared" si="1515"/>
        <v>1.056730519480517</v>
      </c>
      <c r="M1334" s="5">
        <f t="shared" si="1516"/>
        <v>0.13774551332851764</v>
      </c>
      <c r="N1334" s="5">
        <f t="shared" si="1517"/>
        <v>0.12749957271047793</v>
      </c>
      <c r="O1334" s="5">
        <f t="shared" si="1518"/>
        <v>0.14555988785575491</v>
      </c>
      <c r="P1334" s="5">
        <f t="shared" si="1519"/>
        <v>0.1347326897038873</v>
      </c>
      <c r="Q1334" s="5">
        <f t="shared" si="1520"/>
        <v>5.900787854550367E-2</v>
      </c>
      <c r="R1334" s="5">
        <f t="shared" si="1521"/>
        <v>7.6908787954668836E-2</v>
      </c>
      <c r="S1334" s="5">
        <f t="shared" si="1522"/>
        <v>3.2946440933342834E-2</v>
      </c>
      <c r="T1334" s="5">
        <f t="shared" si="1523"/>
        <v>6.2355426148833347E-2</v>
      </c>
      <c r="U1334" s="5">
        <f t="shared" si="1524"/>
        <v>7.1188072590898058E-2</v>
      </c>
      <c r="V1334" s="5">
        <f t="shared" si="1525"/>
        <v>3.580647057715599E-3</v>
      </c>
      <c r="W1334" s="5">
        <f t="shared" si="1526"/>
        <v>1.820622953954296E-2</v>
      </c>
      <c r="X1334" s="5">
        <f t="shared" si="1527"/>
        <v>1.9239078399102764E-2</v>
      </c>
      <c r="Y1334" s="5">
        <f t="shared" si="1528"/>
        <v>1.0165260655505128E-2</v>
      </c>
      <c r="Z1334" s="5">
        <f t="shared" si="1529"/>
        <v>2.709062114931805E-2</v>
      </c>
      <c r="AA1334" s="5">
        <f t="shared" si="1530"/>
        <v>2.5075536309932159E-2</v>
      </c>
      <c r="AB1334" s="5">
        <f t="shared" si="1531"/>
        <v>1.1605169880841851E-2</v>
      </c>
      <c r="AC1334" s="5">
        <f t="shared" si="1532"/>
        <v>2.188956092419847E-4</v>
      </c>
      <c r="AD1334" s="5">
        <f t="shared" si="1533"/>
        <v>4.2129983599255814E-3</v>
      </c>
      <c r="AE1334" s="5">
        <f t="shared" si="1534"/>
        <v>4.4520039454547262E-3</v>
      </c>
      <c r="AF1334" s="5">
        <f t="shared" si="1535"/>
        <v>2.3522842210048417E-3</v>
      </c>
      <c r="AG1334" s="5">
        <f t="shared" si="1536"/>
        <v>8.2857684227609005E-4</v>
      </c>
      <c r="AH1334" s="5">
        <f t="shared" si="1537"/>
        <v>7.1568715400421841E-3</v>
      </c>
      <c r="AI1334" s="5">
        <f t="shared" si="1538"/>
        <v>6.624521127761792E-3</v>
      </c>
      <c r="AJ1334" s="5">
        <f t="shared" si="1539"/>
        <v>3.0658842992104134E-3</v>
      </c>
      <c r="AK1334" s="5">
        <f t="shared" si="1540"/>
        <v>9.4594475634404717E-4</v>
      </c>
      <c r="AL1334" s="5">
        <f t="shared" si="1541"/>
        <v>8.5643135619831086E-6</v>
      </c>
      <c r="AM1334" s="5">
        <f t="shared" si="1542"/>
        <v>7.7992448209817397E-4</v>
      </c>
      <c r="AN1334" s="5">
        <f t="shared" si="1543"/>
        <v>8.2417000312317657E-4</v>
      </c>
      <c r="AO1334" s="5">
        <f t="shared" si="1544"/>
        <v>4.354627977703068E-4</v>
      </c>
      <c r="AP1334" s="5">
        <f t="shared" si="1545"/>
        <v>1.5338894283408526E-4</v>
      </c>
      <c r="AQ1334" s="5">
        <f t="shared" si="1546"/>
        <v>4.0522694310907544E-5</v>
      </c>
      <c r="AR1334" s="5">
        <f t="shared" si="1547"/>
        <v>1.5125769160728216E-3</v>
      </c>
      <c r="AS1334" s="5">
        <f t="shared" si="1548"/>
        <v>1.4000667305298763E-3</v>
      </c>
      <c r="AT1334" s="5">
        <f t="shared" si="1549"/>
        <v>6.4796270163435649E-4</v>
      </c>
      <c r="AU1334" s="5">
        <f t="shared" si="1550"/>
        <v>1.9992173875426329E-4</v>
      </c>
      <c r="AV1334" s="5">
        <f t="shared" si="1551"/>
        <v>4.626273417325737E-5</v>
      </c>
      <c r="AW1334" s="5">
        <f t="shared" si="1552"/>
        <v>2.326942098170142E-7</v>
      </c>
      <c r="AX1334" s="5">
        <f t="shared" si="1553"/>
        <v>1.2031854469771048E-4</v>
      </c>
      <c r="AY1334" s="5">
        <f t="shared" si="1554"/>
        <v>1.2714427824155137E-4</v>
      </c>
      <c r="AZ1334" s="5">
        <f t="shared" si="1555"/>
        <v>6.717861959758499E-5</v>
      </c>
      <c r="BA1334" s="5">
        <f t="shared" si="1556"/>
        <v>2.366323252844668E-5</v>
      </c>
      <c r="BB1334" s="5">
        <f t="shared" si="1557"/>
        <v>6.2514150005934306E-6</v>
      </c>
      <c r="BC1334" s="5">
        <f t="shared" si="1558"/>
        <v>1.3212122042130789E-6</v>
      </c>
      <c r="BD1334" s="5">
        <f t="shared" si="1559"/>
        <v>2.6639769837931171E-4</v>
      </c>
      <c r="BE1334" s="5">
        <f t="shared" si="1560"/>
        <v>2.4658220724337076E-4</v>
      </c>
      <c r="BF1334" s="5">
        <f t="shared" si="1561"/>
        <v>1.1412032705034542E-4</v>
      </c>
      <c r="BG1334" s="5">
        <f t="shared" si="1562"/>
        <v>3.5210567141540128E-5</v>
      </c>
      <c r="BH1334" s="5">
        <f t="shared" si="1563"/>
        <v>8.1478738525825511E-6</v>
      </c>
      <c r="BI1334" s="5">
        <f t="shared" si="1564"/>
        <v>1.5083619198914072E-6</v>
      </c>
      <c r="BJ1334" s="8">
        <f t="shared" si="1565"/>
        <v>0.31089865559003382</v>
      </c>
      <c r="BK1334" s="8">
        <f t="shared" si="1566"/>
        <v>0.30935989522450891</v>
      </c>
      <c r="BL1334" s="8">
        <f t="shared" si="1567"/>
        <v>0.35260943417220586</v>
      </c>
      <c r="BM1334" s="8">
        <f t="shared" si="1568"/>
        <v>0.31837736445322462</v>
      </c>
      <c r="BN1334" s="8">
        <f t="shared" si="1569"/>
        <v>0.68145433009881029</v>
      </c>
    </row>
    <row r="1335" spans="1:66" x14ac:dyDescent="0.25">
      <c r="A1335" t="s">
        <v>303</v>
      </c>
      <c r="B1335" t="s">
        <v>357</v>
      </c>
      <c r="C1335" t="s">
        <v>537</v>
      </c>
      <c r="D1335" s="7" t="s">
        <v>563</v>
      </c>
      <c r="E1335">
        <f>VLOOKUP(A1335,home!$A$2:$E$405,3,FALSE)</f>
        <v>1.3961038961039001</v>
      </c>
      <c r="F1335">
        <f>VLOOKUP(B1335,home!$B$2:$E$405,3,FALSE)</f>
        <v>1.47</v>
      </c>
      <c r="G1335" t="e">
        <f>VLOOKUP(C1335,away!$B$2:$E$405,4,FALSE)</f>
        <v>#N/A</v>
      </c>
      <c r="H1335">
        <f>VLOOKUP(A1335,away!$A$2:$E$405,3,FALSE)</f>
        <v>1.0324675324675301</v>
      </c>
      <c r="I1335" t="e">
        <f>VLOOKUP(C1335,away!$B$2:$E$405,3,FALSE)</f>
        <v>#N/A</v>
      </c>
      <c r="J1335">
        <f>VLOOKUP(B1335,home!$B$2:$E$405,4,FALSE)</f>
        <v>1.34</v>
      </c>
      <c r="K1335" s="3" t="e">
        <f t="shared" si="1514"/>
        <v>#N/A</v>
      </c>
      <c r="L1335" s="3" t="e">
        <f t="shared" si="1515"/>
        <v>#N/A</v>
      </c>
      <c r="M1335" s="5" t="e">
        <f t="shared" si="1516"/>
        <v>#N/A</v>
      </c>
      <c r="N1335" s="5" t="e">
        <f t="shared" si="1517"/>
        <v>#N/A</v>
      </c>
      <c r="O1335" s="5" t="e">
        <f t="shared" si="1518"/>
        <v>#N/A</v>
      </c>
      <c r="P1335" s="5" t="e">
        <f t="shared" si="1519"/>
        <v>#N/A</v>
      </c>
      <c r="Q1335" s="5" t="e">
        <f t="shared" si="1520"/>
        <v>#N/A</v>
      </c>
      <c r="R1335" s="5" t="e">
        <f t="shared" si="1521"/>
        <v>#N/A</v>
      </c>
      <c r="S1335" s="5" t="e">
        <f t="shared" si="1522"/>
        <v>#N/A</v>
      </c>
      <c r="T1335" s="5" t="e">
        <f t="shared" si="1523"/>
        <v>#N/A</v>
      </c>
      <c r="U1335" s="5" t="e">
        <f t="shared" si="1524"/>
        <v>#N/A</v>
      </c>
      <c r="V1335" s="5" t="e">
        <f t="shared" si="1525"/>
        <v>#N/A</v>
      </c>
      <c r="W1335" s="5" t="e">
        <f t="shared" si="1526"/>
        <v>#N/A</v>
      </c>
      <c r="X1335" s="5" t="e">
        <f t="shared" si="1527"/>
        <v>#N/A</v>
      </c>
      <c r="Y1335" s="5" t="e">
        <f t="shared" si="1528"/>
        <v>#N/A</v>
      </c>
      <c r="Z1335" s="5" t="e">
        <f t="shared" si="1529"/>
        <v>#N/A</v>
      </c>
      <c r="AA1335" s="5" t="e">
        <f t="shared" si="1530"/>
        <v>#N/A</v>
      </c>
      <c r="AB1335" s="5" t="e">
        <f t="shared" si="1531"/>
        <v>#N/A</v>
      </c>
      <c r="AC1335" s="5" t="e">
        <f t="shared" si="1532"/>
        <v>#N/A</v>
      </c>
      <c r="AD1335" s="5" t="e">
        <f t="shared" si="1533"/>
        <v>#N/A</v>
      </c>
      <c r="AE1335" s="5" t="e">
        <f t="shared" si="1534"/>
        <v>#N/A</v>
      </c>
      <c r="AF1335" s="5" t="e">
        <f t="shared" si="1535"/>
        <v>#N/A</v>
      </c>
      <c r="AG1335" s="5" t="e">
        <f t="shared" si="1536"/>
        <v>#N/A</v>
      </c>
      <c r="AH1335" s="5" t="e">
        <f t="shared" si="1537"/>
        <v>#N/A</v>
      </c>
      <c r="AI1335" s="5" t="e">
        <f t="shared" si="1538"/>
        <v>#N/A</v>
      </c>
      <c r="AJ1335" s="5" t="e">
        <f t="shared" si="1539"/>
        <v>#N/A</v>
      </c>
      <c r="AK1335" s="5" t="e">
        <f t="shared" si="1540"/>
        <v>#N/A</v>
      </c>
      <c r="AL1335" s="5" t="e">
        <f t="shared" si="1541"/>
        <v>#N/A</v>
      </c>
      <c r="AM1335" s="5" t="e">
        <f t="shared" si="1542"/>
        <v>#N/A</v>
      </c>
      <c r="AN1335" s="5" t="e">
        <f t="shared" si="1543"/>
        <v>#N/A</v>
      </c>
      <c r="AO1335" s="5" t="e">
        <f t="shared" si="1544"/>
        <v>#N/A</v>
      </c>
      <c r="AP1335" s="5" t="e">
        <f t="shared" si="1545"/>
        <v>#N/A</v>
      </c>
      <c r="AQ1335" s="5" t="e">
        <f t="shared" si="1546"/>
        <v>#N/A</v>
      </c>
      <c r="AR1335" s="5" t="e">
        <f t="shared" si="1547"/>
        <v>#N/A</v>
      </c>
      <c r="AS1335" s="5" t="e">
        <f t="shared" si="1548"/>
        <v>#N/A</v>
      </c>
      <c r="AT1335" s="5" t="e">
        <f t="shared" si="1549"/>
        <v>#N/A</v>
      </c>
      <c r="AU1335" s="5" t="e">
        <f t="shared" si="1550"/>
        <v>#N/A</v>
      </c>
      <c r="AV1335" s="5" t="e">
        <f t="shared" si="1551"/>
        <v>#N/A</v>
      </c>
      <c r="AW1335" s="5" t="e">
        <f t="shared" si="1552"/>
        <v>#N/A</v>
      </c>
      <c r="AX1335" s="5" t="e">
        <f t="shared" si="1553"/>
        <v>#N/A</v>
      </c>
      <c r="AY1335" s="5" t="e">
        <f t="shared" si="1554"/>
        <v>#N/A</v>
      </c>
      <c r="AZ1335" s="5" t="e">
        <f t="shared" si="1555"/>
        <v>#N/A</v>
      </c>
      <c r="BA1335" s="5" t="e">
        <f t="shared" si="1556"/>
        <v>#N/A</v>
      </c>
      <c r="BB1335" s="5" t="e">
        <f t="shared" si="1557"/>
        <v>#N/A</v>
      </c>
      <c r="BC1335" s="5" t="e">
        <f t="shared" si="1558"/>
        <v>#N/A</v>
      </c>
      <c r="BD1335" s="5" t="e">
        <f t="shared" si="1559"/>
        <v>#N/A</v>
      </c>
      <c r="BE1335" s="5" t="e">
        <f t="shared" si="1560"/>
        <v>#N/A</v>
      </c>
      <c r="BF1335" s="5" t="e">
        <f t="shared" si="1561"/>
        <v>#N/A</v>
      </c>
      <c r="BG1335" s="5" t="e">
        <f t="shared" si="1562"/>
        <v>#N/A</v>
      </c>
      <c r="BH1335" s="5" t="e">
        <f t="shared" si="1563"/>
        <v>#N/A</v>
      </c>
      <c r="BI1335" s="5" t="e">
        <f t="shared" si="1564"/>
        <v>#N/A</v>
      </c>
      <c r="BJ1335" s="8" t="e">
        <f t="shared" si="1565"/>
        <v>#N/A</v>
      </c>
      <c r="BK1335" s="8" t="e">
        <f t="shared" si="1566"/>
        <v>#N/A</v>
      </c>
      <c r="BL1335" s="8" t="e">
        <f t="shared" si="1567"/>
        <v>#N/A</v>
      </c>
      <c r="BM1335" s="8" t="e">
        <f t="shared" si="1568"/>
        <v>#N/A</v>
      </c>
      <c r="BN1335" s="8" t="e">
        <f t="shared" si="1569"/>
        <v>#N/A</v>
      </c>
    </row>
    <row r="1336" spans="1:66" x14ac:dyDescent="0.25">
      <c r="A1336" t="s">
        <v>303</v>
      </c>
      <c r="B1336" t="s">
        <v>364</v>
      </c>
      <c r="C1336" t="s">
        <v>390</v>
      </c>
      <c r="D1336" s="7" t="s">
        <v>563</v>
      </c>
      <c r="E1336">
        <f>VLOOKUP(A1336,home!$A$2:$E$405,3,FALSE)</f>
        <v>1.3961038961039001</v>
      </c>
      <c r="F1336">
        <f>VLOOKUP(B1336,home!$B$2:$E$405,3,FALSE)</f>
        <v>1.26</v>
      </c>
      <c r="G1336">
        <f>VLOOKUP(C1336,away!$B$2:$E$405,4,FALSE)</f>
        <v>1.06</v>
      </c>
      <c r="H1336">
        <f>VLOOKUP(A1336,away!$A$2:$E$405,3,FALSE)</f>
        <v>1.0324675324675301</v>
      </c>
      <c r="I1336">
        <f>VLOOKUP(C1336,away!$B$2:$E$405,3,FALSE)</f>
        <v>0.78</v>
      </c>
      <c r="J1336">
        <f>VLOOKUP(B1336,home!$B$2:$E$405,4,FALSE)</f>
        <v>1.1499999999999999</v>
      </c>
      <c r="K1336" s="3">
        <f t="shared" si="1514"/>
        <v>1.8646363636363692</v>
      </c>
      <c r="L1336" s="3">
        <f t="shared" si="1515"/>
        <v>0.92612337662337441</v>
      </c>
      <c r="M1336" s="5">
        <f t="shared" si="1516"/>
        <v>6.1374567467822244E-2</v>
      </c>
      <c r="N1336" s="5">
        <f t="shared" si="1517"/>
        <v>0.11444125030295504</v>
      </c>
      <c r="O1336" s="5">
        <f t="shared" si="1518"/>
        <v>5.6840421662098649E-2</v>
      </c>
      <c r="P1336" s="5">
        <f t="shared" si="1519"/>
        <v>0.10598671715557349</v>
      </c>
      <c r="Q1336" s="5">
        <f t="shared" si="1520"/>
        <v>0.10669565840745085</v>
      </c>
      <c r="R1336" s="5">
        <f t="shared" si="1521"/>
        <v>2.6320621619199593E-2</v>
      </c>
      <c r="S1336" s="5">
        <f t="shared" si="1522"/>
        <v>4.5756673638901527E-2</v>
      </c>
      <c r="T1336" s="5">
        <f t="shared" si="1523"/>
        <v>9.8813343435362508E-2</v>
      </c>
      <c r="U1336" s="5">
        <f t="shared" si="1524"/>
        <v>4.9078388184673118E-2</v>
      </c>
      <c r="V1336" s="5">
        <f t="shared" si="1525"/>
        <v>8.7796040807379058E-3</v>
      </c>
      <c r="W1336" s="5">
        <f t="shared" si="1526"/>
        <v>6.6316201502885794E-2</v>
      </c>
      <c r="X1336" s="5">
        <f t="shared" si="1527"/>
        <v>6.1416984460688696E-2</v>
      </c>
      <c r="Y1336" s="5">
        <f t="shared" si="1528"/>
        <v>2.8439852515379158E-2</v>
      </c>
      <c r="Z1336" s="5">
        <f t="shared" si="1529"/>
        <v>8.1253809895997734E-3</v>
      </c>
      <c r="AA1336" s="5">
        <f t="shared" si="1530"/>
        <v>1.5150880861607399E-2</v>
      </c>
      <c r="AB1336" s="5">
        <f t="shared" si="1531"/>
        <v>1.4125441697837745E-2</v>
      </c>
      <c r="AC1336" s="5">
        <f t="shared" si="1532"/>
        <v>9.4758449309128114E-4</v>
      </c>
      <c r="AD1336" s="5">
        <f t="shared" si="1533"/>
        <v>3.0913900205129428E-2</v>
      </c>
      <c r="AE1336" s="5">
        <f t="shared" si="1534"/>
        <v>2.8630085642572495E-2</v>
      </c>
      <c r="AF1336" s="5">
        <f t="shared" si="1535"/>
        <v>1.3257495794157814E-2</v>
      </c>
      <c r="AG1336" s="5">
        <f t="shared" si="1536"/>
        <v>4.0926922568185397E-3</v>
      </c>
      <c r="AH1336" s="5">
        <f t="shared" si="1537"/>
        <v>1.881276319609879E-3</v>
      </c>
      <c r="AI1336" s="5">
        <f t="shared" si="1538"/>
        <v>3.5078962355925758E-3</v>
      </c>
      <c r="AJ1336" s="5">
        <f t="shared" si="1539"/>
        <v>3.2704754403745256E-3</v>
      </c>
      <c r="AK1336" s="5">
        <f t="shared" si="1540"/>
        <v>2.0327491441673364E-3</v>
      </c>
      <c r="AL1336" s="5">
        <f t="shared" si="1541"/>
        <v>6.5454714415985287E-5</v>
      </c>
      <c r="AM1336" s="5">
        <f t="shared" si="1542"/>
        <v>1.1528636492862027E-2</v>
      </c>
      <c r="AN1336" s="5">
        <f t="shared" si="1543"/>
        <v>1.067693975663284E-2</v>
      </c>
      <c r="AO1336" s="5">
        <f t="shared" si="1544"/>
        <v>4.9440817497085759E-3</v>
      </c>
      <c r="AP1336" s="5">
        <f t="shared" si="1545"/>
        <v>1.5262765614473695E-3</v>
      </c>
      <c r="AQ1336" s="5">
        <f t="shared" si="1546"/>
        <v>3.5338010068718768E-4</v>
      </c>
      <c r="AR1336" s="5">
        <f t="shared" si="1547"/>
        <v>3.4845879549573927E-4</v>
      </c>
      <c r="AS1336" s="5">
        <f t="shared" si="1548"/>
        <v>6.4974894131028429E-4</v>
      </c>
      <c r="AT1336" s="5">
        <f t="shared" si="1549"/>
        <v>6.0577275160069474E-4</v>
      </c>
      <c r="AU1336" s="5">
        <f t="shared" si="1550"/>
        <v>3.7651530024490577E-4</v>
      </c>
      <c r="AV1336" s="5">
        <f t="shared" si="1551"/>
        <v>1.7551603007552924E-4</v>
      </c>
      <c r="AW1336" s="5">
        <f t="shared" si="1552"/>
        <v>3.1397959690274944E-6</v>
      </c>
      <c r="AX1336" s="5">
        <f t="shared" si="1553"/>
        <v>3.5827858046226348E-3</v>
      </c>
      <c r="AY1336" s="5">
        <f t="shared" si="1554"/>
        <v>3.3181016870954083E-3</v>
      </c>
      <c r="AZ1336" s="5">
        <f t="shared" si="1555"/>
        <v>1.5364857692162571E-3</v>
      </c>
      <c r="BA1336" s="5">
        <f t="shared" si="1556"/>
        <v>4.74325129573441E-4</v>
      </c>
      <c r="BB1336" s="5">
        <f t="shared" si="1557"/>
        <v>1.0982089765446868E-4</v>
      </c>
      <c r="BC1336" s="5">
        <f t="shared" si="1558"/>
        <v>2.0341540111913318E-5</v>
      </c>
      <c r="BD1336" s="5">
        <f t="shared" si="1559"/>
        <v>5.3785972716437963E-5</v>
      </c>
      <c r="BE1336" s="5">
        <f t="shared" si="1560"/>
        <v>1.0029128058062382E-4</v>
      </c>
      <c r="BF1336" s="5">
        <f t="shared" si="1561"/>
        <v>9.3503384363144627E-5</v>
      </c>
      <c r="BG1336" s="5">
        <f t="shared" si="1562"/>
        <v>5.8116603535529263E-5</v>
      </c>
      <c r="BH1336" s="5">
        <f t="shared" si="1563"/>
        <v>2.7091583070846466E-5</v>
      </c>
      <c r="BI1336" s="5">
        <f t="shared" si="1564"/>
        <v>1.0103190188475154E-5</v>
      </c>
      <c r="BJ1336" s="8">
        <f t="shared" si="1565"/>
        <v>0.59108864001301265</v>
      </c>
      <c r="BK1336" s="8">
        <f t="shared" si="1566"/>
        <v>0.22622870323763783</v>
      </c>
      <c r="BL1336" s="8">
        <f t="shared" si="1567"/>
        <v>0.1747070549983431</v>
      </c>
      <c r="BM1336" s="8">
        <f t="shared" si="1568"/>
        <v>0.52517558073236659</v>
      </c>
      <c r="BN1336" s="8">
        <f t="shared" si="1569"/>
        <v>0.4716592366150999</v>
      </c>
    </row>
    <row r="1337" spans="1:66" x14ac:dyDescent="0.25">
      <c r="A1337" t="s">
        <v>303</v>
      </c>
      <c r="B1337" t="s">
        <v>346</v>
      </c>
      <c r="C1337" t="s">
        <v>354</v>
      </c>
      <c r="D1337" s="7" t="s">
        <v>563</v>
      </c>
      <c r="E1337">
        <f>VLOOKUP(A1337,home!$A$2:$E$405,3,FALSE)</f>
        <v>1.3961038961039001</v>
      </c>
      <c r="F1337">
        <f>VLOOKUP(B1337,home!$B$2:$E$405,3,FALSE)</f>
        <v>0.78</v>
      </c>
      <c r="G1337">
        <f>VLOOKUP(C1337,away!$B$2:$E$405,4,FALSE)</f>
        <v>1.1299999999999999</v>
      </c>
      <c r="H1337">
        <f>VLOOKUP(A1337,away!$A$2:$E$405,3,FALSE)</f>
        <v>1.0324675324675301</v>
      </c>
      <c r="I1337">
        <f>VLOOKUP(C1337,away!$B$2:$E$405,3,FALSE)</f>
        <v>0.61</v>
      </c>
      <c r="J1337">
        <f>VLOOKUP(B1337,home!$B$2:$E$405,4,FALSE)</f>
        <v>0.78</v>
      </c>
      <c r="K1337" s="3">
        <f t="shared" si="1514"/>
        <v>1.2305259740259773</v>
      </c>
      <c r="L1337" s="3">
        <f t="shared" si="1515"/>
        <v>0.49124805194805082</v>
      </c>
      <c r="M1337" s="5">
        <f t="shared" si="1516"/>
        <v>0.1787487615231165</v>
      </c>
      <c r="N1337" s="5">
        <f t="shared" si="1517"/>
        <v>0.21995499387917006</v>
      </c>
      <c r="O1337" s="5">
        <f t="shared" si="1518"/>
        <v>8.7809980886357678E-2</v>
      </c>
      <c r="P1337" s="5">
        <f t="shared" si="1519"/>
        <v>0.10805246225938774</v>
      </c>
      <c r="Q1337" s="5">
        <f t="shared" si="1520"/>
        <v>0.13533016654252183</v>
      </c>
      <c r="R1337" s="5">
        <f t="shared" si="1521"/>
        <v>2.1568241026009391E-2</v>
      </c>
      <c r="S1337" s="5">
        <f t="shared" si="1522"/>
        <v>1.6329252439053279E-2</v>
      </c>
      <c r="T1337" s="5">
        <f t="shared" si="1523"/>
        <v>6.6480680683819141E-2</v>
      </c>
      <c r="U1337" s="5">
        <f t="shared" si="1524"/>
        <v>2.654028079655725E-2</v>
      </c>
      <c r="V1337" s="5">
        <f t="shared" si="1525"/>
        <v>1.0967696396639789E-3</v>
      </c>
      <c r="W1337" s="5">
        <f t="shared" si="1526"/>
        <v>5.5509094999944789E-2</v>
      </c>
      <c r="X1337" s="5">
        <f t="shared" si="1527"/>
        <v>2.7268734784122166E-2</v>
      </c>
      <c r="Y1337" s="5">
        <f t="shared" si="1528"/>
        <v>6.6978564208940326E-3</v>
      </c>
      <c r="Z1337" s="5">
        <f t="shared" si="1529"/>
        <v>3.5317854626577137E-3</v>
      </c>
      <c r="AA1337" s="5">
        <f t="shared" si="1530"/>
        <v>4.3459537464876699E-3</v>
      </c>
      <c r="AB1337" s="5">
        <f t="shared" si="1531"/>
        <v>2.6739044834842934E-3</v>
      </c>
      <c r="AC1337" s="5">
        <f t="shared" si="1532"/>
        <v>4.1436881536696837E-5</v>
      </c>
      <c r="AD1337" s="5">
        <f t="shared" si="1533"/>
        <v>1.7076345798026898E-2</v>
      </c>
      <c r="AE1337" s="5">
        <f t="shared" si="1534"/>
        <v>8.3887216076719978E-3</v>
      </c>
      <c r="AF1337" s="5">
        <f t="shared" si="1535"/>
        <v>2.0604715740516946E-3</v>
      </c>
      <c r="AG1337" s="5">
        <f t="shared" si="1536"/>
        <v>3.3740088228240958E-4</v>
      </c>
      <c r="AH1337" s="5">
        <f t="shared" si="1537"/>
        <v>4.3374568210726187E-4</v>
      </c>
      <c r="AI1337" s="5">
        <f t="shared" si="1538"/>
        <v>5.3373532795460024E-4</v>
      </c>
      <c r="AJ1337" s="5">
        <f t="shared" si="1539"/>
        <v>3.2838759215170454E-4</v>
      </c>
      <c r="AK1337" s="5">
        <f t="shared" si="1540"/>
        <v>1.3469648723017384E-4</v>
      </c>
      <c r="AL1337" s="5">
        <f t="shared" si="1541"/>
        <v>1.0019330014348945E-6</v>
      </c>
      <c r="AM1337" s="5">
        <f t="shared" si="1542"/>
        <v>4.2025774091842905E-3</v>
      </c>
      <c r="AN1337" s="5">
        <f t="shared" si="1543"/>
        <v>2.0645079654226695E-3</v>
      </c>
      <c r="AO1337" s="5">
        <f t="shared" si="1544"/>
        <v>5.0709275812256007E-4</v>
      </c>
      <c r="AP1337" s="5">
        <f t="shared" si="1545"/>
        <v>8.3036109861557239E-5</v>
      </c>
      <c r="AQ1337" s="5">
        <f t="shared" si="1546"/>
        <v>1.0197831802708583E-5</v>
      </c>
      <c r="AR1337" s="5">
        <f t="shared" si="1547"/>
        <v>4.2615344275214203E-5</v>
      </c>
      <c r="AS1337" s="5">
        <f t="shared" si="1548"/>
        <v>5.2439288022710307E-5</v>
      </c>
      <c r="AT1337" s="5">
        <f t="shared" si="1549"/>
        <v>3.2263952985687196E-5</v>
      </c>
      <c r="AU1337" s="5">
        <f t="shared" si="1550"/>
        <v>1.3233877391213687E-5</v>
      </c>
      <c r="AV1337" s="5">
        <f t="shared" si="1551"/>
        <v>4.0711574667408969E-6</v>
      </c>
      <c r="AW1337" s="5">
        <f t="shared" si="1552"/>
        <v>1.682394373307433E-8</v>
      </c>
      <c r="AX1337" s="5">
        <f t="shared" si="1553"/>
        <v>8.6189677664267716E-4</v>
      </c>
      <c r="AY1337" s="5">
        <f t="shared" si="1554"/>
        <v>4.2340511250601944E-4</v>
      </c>
      <c r="AZ1337" s="5">
        <f t="shared" si="1555"/>
        <v>1.0399846835171366E-4</v>
      </c>
      <c r="BA1337" s="5">
        <f t="shared" si="1556"/>
        <v>1.7029681661120114E-5</v>
      </c>
      <c r="BB1337" s="5">
        <f t="shared" si="1557"/>
        <v>2.0914494853301758E-6</v>
      </c>
      <c r="BC1337" s="5">
        <f t="shared" si="1558"/>
        <v>2.0548409708324057E-7</v>
      </c>
      <c r="BD1337" s="5">
        <f t="shared" si="1559"/>
        <v>3.489117476382413E-6</v>
      </c>
      <c r="BE1337" s="5">
        <f t="shared" si="1560"/>
        <v>4.2934496811165284E-6</v>
      </c>
      <c r="BF1337" s="5">
        <f t="shared" si="1561"/>
        <v>2.6416006753937194E-6</v>
      </c>
      <c r="BG1337" s="5">
        <f t="shared" si="1562"/>
        <v>1.0835194146921784E-6</v>
      </c>
      <c r="BH1337" s="5">
        <f t="shared" si="1563"/>
        <v>3.3332469578503755E-7</v>
      </c>
      <c r="BI1337" s="5">
        <f t="shared" si="1564"/>
        <v>8.2032939189559179E-8</v>
      </c>
      <c r="BJ1337" s="8">
        <f t="shared" si="1565"/>
        <v>0.54738050621964285</v>
      </c>
      <c r="BK1337" s="8">
        <f t="shared" si="1566"/>
        <v>0.30469308978826559</v>
      </c>
      <c r="BL1337" s="8">
        <f t="shared" si="1567"/>
        <v>0.1445254726933641</v>
      </c>
      <c r="BM1337" s="8">
        <f t="shared" si="1568"/>
        <v>0.24824285975880472</v>
      </c>
      <c r="BN1337" s="8">
        <f t="shared" si="1569"/>
        <v>0.75146460611656318</v>
      </c>
    </row>
    <row r="1338" spans="1:66" x14ac:dyDescent="0.25">
      <c r="A1338" t="s">
        <v>35</v>
      </c>
      <c r="B1338" t="s">
        <v>214</v>
      </c>
      <c r="C1338" t="s">
        <v>531</v>
      </c>
      <c r="D1338" s="7" t="s">
        <v>563</v>
      </c>
      <c r="E1338">
        <f>VLOOKUP(A1338,home!$A$2:$E$405,3,FALSE)</f>
        <v>1.5947368421052599</v>
      </c>
      <c r="F1338">
        <f>VLOOKUP(B1338,home!$B$2:$E$405,3,FALSE)</f>
        <v>0.92</v>
      </c>
      <c r="G1338" t="e">
        <f>VLOOKUP(C1338,away!$B$2:$E$405,4,FALSE)</f>
        <v>#N/A</v>
      </c>
      <c r="H1338">
        <f>VLOOKUP(A1338,away!$A$2:$E$405,3,FALSE)</f>
        <v>1.21315789473684</v>
      </c>
      <c r="I1338" t="e">
        <f>VLOOKUP(C1338,away!$B$2:$E$405,3,FALSE)</f>
        <v>#N/A</v>
      </c>
      <c r="J1338">
        <f>VLOOKUP(B1338,home!$B$2:$E$405,4,FALSE)</f>
        <v>0.91</v>
      </c>
      <c r="K1338" s="3" t="e">
        <f t="shared" si="1514"/>
        <v>#N/A</v>
      </c>
      <c r="L1338" s="3" t="e">
        <f t="shared" si="1515"/>
        <v>#N/A</v>
      </c>
      <c r="M1338" s="5" t="e">
        <f t="shared" si="1516"/>
        <v>#N/A</v>
      </c>
      <c r="N1338" s="5" t="e">
        <f t="shared" si="1517"/>
        <v>#N/A</v>
      </c>
      <c r="O1338" s="5" t="e">
        <f t="shared" si="1518"/>
        <v>#N/A</v>
      </c>
      <c r="P1338" s="5" t="e">
        <f t="shared" si="1519"/>
        <v>#N/A</v>
      </c>
      <c r="Q1338" s="5" t="e">
        <f t="shared" si="1520"/>
        <v>#N/A</v>
      </c>
      <c r="R1338" s="5" t="e">
        <f t="shared" si="1521"/>
        <v>#N/A</v>
      </c>
      <c r="S1338" s="5" t="e">
        <f t="shared" si="1522"/>
        <v>#N/A</v>
      </c>
      <c r="T1338" s="5" t="e">
        <f t="shared" si="1523"/>
        <v>#N/A</v>
      </c>
      <c r="U1338" s="5" t="e">
        <f t="shared" si="1524"/>
        <v>#N/A</v>
      </c>
      <c r="V1338" s="5" t="e">
        <f t="shared" si="1525"/>
        <v>#N/A</v>
      </c>
      <c r="W1338" s="5" t="e">
        <f t="shared" si="1526"/>
        <v>#N/A</v>
      </c>
      <c r="X1338" s="5" t="e">
        <f t="shared" si="1527"/>
        <v>#N/A</v>
      </c>
      <c r="Y1338" s="5" t="e">
        <f t="shared" si="1528"/>
        <v>#N/A</v>
      </c>
      <c r="Z1338" s="5" t="e">
        <f t="shared" si="1529"/>
        <v>#N/A</v>
      </c>
      <c r="AA1338" s="5" t="e">
        <f t="shared" si="1530"/>
        <v>#N/A</v>
      </c>
      <c r="AB1338" s="5" t="e">
        <f t="shared" si="1531"/>
        <v>#N/A</v>
      </c>
      <c r="AC1338" s="5" t="e">
        <f t="shared" si="1532"/>
        <v>#N/A</v>
      </c>
      <c r="AD1338" s="5" t="e">
        <f t="shared" si="1533"/>
        <v>#N/A</v>
      </c>
      <c r="AE1338" s="5" t="e">
        <f t="shared" si="1534"/>
        <v>#N/A</v>
      </c>
      <c r="AF1338" s="5" t="e">
        <f t="shared" si="1535"/>
        <v>#N/A</v>
      </c>
      <c r="AG1338" s="5" t="e">
        <f t="shared" si="1536"/>
        <v>#N/A</v>
      </c>
      <c r="AH1338" s="5" t="e">
        <f t="shared" si="1537"/>
        <v>#N/A</v>
      </c>
      <c r="AI1338" s="5" t="e">
        <f t="shared" si="1538"/>
        <v>#N/A</v>
      </c>
      <c r="AJ1338" s="5" t="e">
        <f t="shared" si="1539"/>
        <v>#N/A</v>
      </c>
      <c r="AK1338" s="5" t="e">
        <f t="shared" si="1540"/>
        <v>#N/A</v>
      </c>
      <c r="AL1338" s="5" t="e">
        <f t="shared" si="1541"/>
        <v>#N/A</v>
      </c>
      <c r="AM1338" s="5" t="e">
        <f t="shared" si="1542"/>
        <v>#N/A</v>
      </c>
      <c r="AN1338" s="5" t="e">
        <f t="shared" si="1543"/>
        <v>#N/A</v>
      </c>
      <c r="AO1338" s="5" t="e">
        <f t="shared" si="1544"/>
        <v>#N/A</v>
      </c>
      <c r="AP1338" s="5" t="e">
        <f t="shared" si="1545"/>
        <v>#N/A</v>
      </c>
      <c r="AQ1338" s="5" t="e">
        <f t="shared" si="1546"/>
        <v>#N/A</v>
      </c>
      <c r="AR1338" s="5" t="e">
        <f t="shared" si="1547"/>
        <v>#N/A</v>
      </c>
      <c r="AS1338" s="5" t="e">
        <f t="shared" si="1548"/>
        <v>#N/A</v>
      </c>
      <c r="AT1338" s="5" t="e">
        <f t="shared" si="1549"/>
        <v>#N/A</v>
      </c>
      <c r="AU1338" s="5" t="e">
        <f t="shared" si="1550"/>
        <v>#N/A</v>
      </c>
      <c r="AV1338" s="5" t="e">
        <f t="shared" si="1551"/>
        <v>#N/A</v>
      </c>
      <c r="AW1338" s="5" t="e">
        <f t="shared" si="1552"/>
        <v>#N/A</v>
      </c>
      <c r="AX1338" s="5" t="e">
        <f t="shared" si="1553"/>
        <v>#N/A</v>
      </c>
      <c r="AY1338" s="5" t="e">
        <f t="shared" si="1554"/>
        <v>#N/A</v>
      </c>
      <c r="AZ1338" s="5" t="e">
        <f t="shared" si="1555"/>
        <v>#N/A</v>
      </c>
      <c r="BA1338" s="5" t="e">
        <f t="shared" si="1556"/>
        <v>#N/A</v>
      </c>
      <c r="BB1338" s="5" t="e">
        <f t="shared" si="1557"/>
        <v>#N/A</v>
      </c>
      <c r="BC1338" s="5" t="e">
        <f t="shared" si="1558"/>
        <v>#N/A</v>
      </c>
      <c r="BD1338" s="5" t="e">
        <f t="shared" si="1559"/>
        <v>#N/A</v>
      </c>
      <c r="BE1338" s="5" t="e">
        <f t="shared" si="1560"/>
        <v>#N/A</v>
      </c>
      <c r="BF1338" s="5" t="e">
        <f t="shared" si="1561"/>
        <v>#N/A</v>
      </c>
      <c r="BG1338" s="5" t="e">
        <f t="shared" si="1562"/>
        <v>#N/A</v>
      </c>
      <c r="BH1338" s="5" t="e">
        <f t="shared" si="1563"/>
        <v>#N/A</v>
      </c>
      <c r="BI1338" s="5" t="e">
        <f t="shared" si="1564"/>
        <v>#N/A</v>
      </c>
      <c r="BJ1338" s="8" t="e">
        <f t="shared" si="1565"/>
        <v>#N/A</v>
      </c>
      <c r="BK1338" s="8" t="e">
        <f t="shared" si="1566"/>
        <v>#N/A</v>
      </c>
      <c r="BL1338" s="8" t="e">
        <f t="shared" si="1567"/>
        <v>#N/A</v>
      </c>
      <c r="BM1338" s="8" t="e">
        <f t="shared" si="1568"/>
        <v>#N/A</v>
      </c>
      <c r="BN1338" s="8" t="e">
        <f t="shared" si="1569"/>
        <v>#N/A</v>
      </c>
    </row>
    <row r="1339" spans="1:66" x14ac:dyDescent="0.25">
      <c r="A1339" t="s">
        <v>35</v>
      </c>
      <c r="B1339" t="s">
        <v>215</v>
      </c>
      <c r="C1339" t="s">
        <v>524</v>
      </c>
      <c r="D1339" s="7" t="s">
        <v>563</v>
      </c>
      <c r="E1339">
        <f>VLOOKUP(A1339,home!$A$2:$E$405,3,FALSE)</f>
        <v>1.5947368421052599</v>
      </c>
      <c r="F1339">
        <f>VLOOKUP(B1339,home!$B$2:$E$405,3,FALSE)</f>
        <v>1.1599999999999999</v>
      </c>
      <c r="G1339" t="e">
        <f>VLOOKUP(C1339,away!$B$2:$E$405,4,FALSE)</f>
        <v>#N/A</v>
      </c>
      <c r="H1339">
        <f>VLOOKUP(A1339,away!$A$2:$E$405,3,FALSE)</f>
        <v>1.21315789473684</v>
      </c>
      <c r="I1339" t="e">
        <f>VLOOKUP(C1339,away!$B$2:$E$405,3,FALSE)</f>
        <v>#N/A</v>
      </c>
      <c r="J1339">
        <f>VLOOKUP(B1339,home!$B$2:$E$405,4,FALSE)</f>
        <v>0.74</v>
      </c>
      <c r="K1339" s="3" t="e">
        <f t="shared" si="1514"/>
        <v>#N/A</v>
      </c>
      <c r="L1339" s="3" t="e">
        <f t="shared" si="1515"/>
        <v>#N/A</v>
      </c>
      <c r="M1339" s="5" t="e">
        <f t="shared" si="1516"/>
        <v>#N/A</v>
      </c>
      <c r="N1339" s="5" t="e">
        <f t="shared" si="1517"/>
        <v>#N/A</v>
      </c>
      <c r="O1339" s="5" t="e">
        <f t="shared" si="1518"/>
        <v>#N/A</v>
      </c>
      <c r="P1339" s="5" t="e">
        <f t="shared" si="1519"/>
        <v>#N/A</v>
      </c>
      <c r="Q1339" s="5" t="e">
        <f t="shared" si="1520"/>
        <v>#N/A</v>
      </c>
      <c r="R1339" s="5" t="e">
        <f t="shared" si="1521"/>
        <v>#N/A</v>
      </c>
      <c r="S1339" s="5" t="e">
        <f t="shared" si="1522"/>
        <v>#N/A</v>
      </c>
      <c r="T1339" s="5" t="e">
        <f t="shared" si="1523"/>
        <v>#N/A</v>
      </c>
      <c r="U1339" s="5" t="e">
        <f t="shared" si="1524"/>
        <v>#N/A</v>
      </c>
      <c r="V1339" s="5" t="e">
        <f t="shared" si="1525"/>
        <v>#N/A</v>
      </c>
      <c r="W1339" s="5" t="e">
        <f t="shared" si="1526"/>
        <v>#N/A</v>
      </c>
      <c r="X1339" s="5" t="e">
        <f t="shared" si="1527"/>
        <v>#N/A</v>
      </c>
      <c r="Y1339" s="5" t="e">
        <f t="shared" si="1528"/>
        <v>#N/A</v>
      </c>
      <c r="Z1339" s="5" t="e">
        <f t="shared" si="1529"/>
        <v>#N/A</v>
      </c>
      <c r="AA1339" s="5" t="e">
        <f t="shared" si="1530"/>
        <v>#N/A</v>
      </c>
      <c r="AB1339" s="5" t="e">
        <f t="shared" si="1531"/>
        <v>#N/A</v>
      </c>
      <c r="AC1339" s="5" t="e">
        <f t="shared" si="1532"/>
        <v>#N/A</v>
      </c>
      <c r="AD1339" s="5" t="e">
        <f t="shared" si="1533"/>
        <v>#N/A</v>
      </c>
      <c r="AE1339" s="5" t="e">
        <f t="shared" si="1534"/>
        <v>#N/A</v>
      </c>
      <c r="AF1339" s="5" t="e">
        <f t="shared" si="1535"/>
        <v>#N/A</v>
      </c>
      <c r="AG1339" s="5" t="e">
        <f t="shared" si="1536"/>
        <v>#N/A</v>
      </c>
      <c r="AH1339" s="5" t="e">
        <f t="shared" si="1537"/>
        <v>#N/A</v>
      </c>
      <c r="AI1339" s="5" t="e">
        <f t="shared" si="1538"/>
        <v>#N/A</v>
      </c>
      <c r="AJ1339" s="5" t="e">
        <f t="shared" si="1539"/>
        <v>#N/A</v>
      </c>
      <c r="AK1339" s="5" t="e">
        <f t="shared" si="1540"/>
        <v>#N/A</v>
      </c>
      <c r="AL1339" s="5" t="e">
        <f t="shared" si="1541"/>
        <v>#N/A</v>
      </c>
      <c r="AM1339" s="5" t="e">
        <f t="shared" si="1542"/>
        <v>#N/A</v>
      </c>
      <c r="AN1339" s="5" t="e">
        <f t="shared" si="1543"/>
        <v>#N/A</v>
      </c>
      <c r="AO1339" s="5" t="e">
        <f t="shared" si="1544"/>
        <v>#N/A</v>
      </c>
      <c r="AP1339" s="5" t="e">
        <f t="shared" si="1545"/>
        <v>#N/A</v>
      </c>
      <c r="AQ1339" s="5" t="e">
        <f t="shared" si="1546"/>
        <v>#N/A</v>
      </c>
      <c r="AR1339" s="5" t="e">
        <f t="shared" si="1547"/>
        <v>#N/A</v>
      </c>
      <c r="AS1339" s="5" t="e">
        <f t="shared" si="1548"/>
        <v>#N/A</v>
      </c>
      <c r="AT1339" s="5" t="e">
        <f t="shared" si="1549"/>
        <v>#N/A</v>
      </c>
      <c r="AU1339" s="5" t="e">
        <f t="shared" si="1550"/>
        <v>#N/A</v>
      </c>
      <c r="AV1339" s="5" t="e">
        <f t="shared" si="1551"/>
        <v>#N/A</v>
      </c>
      <c r="AW1339" s="5" t="e">
        <f t="shared" si="1552"/>
        <v>#N/A</v>
      </c>
      <c r="AX1339" s="5" t="e">
        <f t="shared" si="1553"/>
        <v>#N/A</v>
      </c>
      <c r="AY1339" s="5" t="e">
        <f t="shared" si="1554"/>
        <v>#N/A</v>
      </c>
      <c r="AZ1339" s="5" t="e">
        <f t="shared" si="1555"/>
        <v>#N/A</v>
      </c>
      <c r="BA1339" s="5" t="e">
        <f t="shared" si="1556"/>
        <v>#N/A</v>
      </c>
      <c r="BB1339" s="5" t="e">
        <f t="shared" si="1557"/>
        <v>#N/A</v>
      </c>
      <c r="BC1339" s="5" t="e">
        <f t="shared" si="1558"/>
        <v>#N/A</v>
      </c>
      <c r="BD1339" s="5" t="e">
        <f t="shared" si="1559"/>
        <v>#N/A</v>
      </c>
      <c r="BE1339" s="5" t="e">
        <f t="shared" si="1560"/>
        <v>#N/A</v>
      </c>
      <c r="BF1339" s="5" t="e">
        <f t="shared" si="1561"/>
        <v>#N/A</v>
      </c>
      <c r="BG1339" s="5" t="e">
        <f t="shared" si="1562"/>
        <v>#N/A</v>
      </c>
      <c r="BH1339" s="5" t="e">
        <f t="shared" si="1563"/>
        <v>#N/A</v>
      </c>
      <c r="BI1339" s="5" t="e">
        <f t="shared" si="1564"/>
        <v>#N/A</v>
      </c>
      <c r="BJ1339" s="8" t="e">
        <f t="shared" si="1565"/>
        <v>#N/A</v>
      </c>
      <c r="BK1339" s="8" t="e">
        <f t="shared" si="1566"/>
        <v>#N/A</v>
      </c>
      <c r="BL1339" s="8" t="e">
        <f t="shared" si="1567"/>
        <v>#N/A</v>
      </c>
      <c r="BM1339" s="8" t="e">
        <f t="shared" si="1568"/>
        <v>#N/A</v>
      </c>
      <c r="BN1339" s="8" t="e">
        <f t="shared" si="1569"/>
        <v>#N/A</v>
      </c>
    </row>
    <row r="1340" spans="1:66" x14ac:dyDescent="0.25">
      <c r="A1340" t="s">
        <v>35</v>
      </c>
      <c r="B1340" t="s">
        <v>296</v>
      </c>
      <c r="C1340" t="s">
        <v>286</v>
      </c>
      <c r="D1340" s="7" t="s">
        <v>563</v>
      </c>
      <c r="E1340">
        <f>VLOOKUP(A1340,home!$A$2:$E$405,3,FALSE)</f>
        <v>1.5947368421052599</v>
      </c>
      <c r="F1340">
        <f>VLOOKUP(B1340,home!$B$2:$E$405,3,FALSE)</f>
        <v>1.19</v>
      </c>
      <c r="G1340">
        <f>VLOOKUP(C1340,away!$B$2:$E$405,4,FALSE)</f>
        <v>0.99</v>
      </c>
      <c r="H1340">
        <f>VLOOKUP(A1340,away!$A$2:$E$405,3,FALSE)</f>
        <v>1.21315789473684</v>
      </c>
      <c r="I1340">
        <f>VLOOKUP(C1340,away!$B$2:$E$405,3,FALSE)</f>
        <v>0.66</v>
      </c>
      <c r="J1340">
        <f>VLOOKUP(B1340,home!$B$2:$E$405,4,FALSE)</f>
        <v>1.26</v>
      </c>
      <c r="K1340" s="3">
        <f t="shared" si="1514"/>
        <v>1.8787594736842066</v>
      </c>
      <c r="L1340" s="3">
        <f t="shared" si="1515"/>
        <v>1.0088621052631561</v>
      </c>
      <c r="M1340" s="5">
        <f t="shared" si="1516"/>
        <v>5.5708553564451924E-2</v>
      </c>
      <c r="N1340" s="5">
        <f t="shared" si="1517"/>
        <v>0.10466297277445812</v>
      </c>
      <c r="O1340" s="5">
        <f t="shared" si="1518"/>
        <v>5.6202248630198265E-2</v>
      </c>
      <c r="P1340" s="5">
        <f t="shared" si="1519"/>
        <v>0.1055905070563402</v>
      </c>
      <c r="Q1340" s="5">
        <f t="shared" si="1520"/>
        <v>9.8318275821982715E-2</v>
      </c>
      <c r="R1340" s="5">
        <f t="shared" si="1521"/>
        <v>2.8350159436792578E-2</v>
      </c>
      <c r="S1340" s="5">
        <f t="shared" si="1522"/>
        <v>5.0034305627392597E-2</v>
      </c>
      <c r="T1340" s="5">
        <f t="shared" si="1523"/>
        <v>9.9189582731609147E-2</v>
      </c>
      <c r="U1340" s="5">
        <f t="shared" si="1524"/>
        <v>5.3263130622331761E-2</v>
      </c>
      <c r="V1340" s="5">
        <f t="shared" si="1525"/>
        <v>1.0537276122031047E-2</v>
      </c>
      <c r="W1340" s="5">
        <f t="shared" si="1526"/>
        <v>6.1572130712282298E-2</v>
      </c>
      <c r="X1340" s="5">
        <f t="shared" si="1527"/>
        <v>6.2117789415931352E-2</v>
      </c>
      <c r="Y1340" s="5">
        <f t="shared" si="1528"/>
        <v>3.133414190222495E-2</v>
      </c>
      <c r="Z1340" s="5">
        <f t="shared" si="1529"/>
        <v>9.5338005113162309E-3</v>
      </c>
      <c r="AA1340" s="5">
        <f t="shared" si="1530"/>
        <v>1.7911718030850701E-2</v>
      </c>
      <c r="AB1340" s="5">
        <f t="shared" si="1531"/>
        <v>1.6825904970210491E-2</v>
      </c>
      <c r="AC1340" s="5">
        <f t="shared" si="1532"/>
        <v>1.2482781565027769E-3</v>
      </c>
      <c r="AD1340" s="5">
        <f t="shared" si="1533"/>
        <v>2.8919805972655657E-2</v>
      </c>
      <c r="AE1340" s="5">
        <f t="shared" si="1534"/>
        <v>2.917609633737538E-2</v>
      </c>
      <c r="AF1340" s="5">
        <f t="shared" si="1535"/>
        <v>1.4717328987142593E-2</v>
      </c>
      <c r="AG1340" s="5">
        <f t="shared" si="1536"/>
        <v>4.9492518352730495E-3</v>
      </c>
      <c r="AH1340" s="5">
        <f t="shared" si="1537"/>
        <v>2.4045725137513616E-3</v>
      </c>
      <c r="AI1340" s="5">
        <f t="shared" si="1538"/>
        <v>4.5176133903710169E-3</v>
      </c>
      <c r="AJ1340" s="5">
        <f t="shared" si="1539"/>
        <v>4.2437544778010892E-3</v>
      </c>
      <c r="AK1340" s="5">
        <f t="shared" si="1540"/>
        <v>2.6576646430528567E-3</v>
      </c>
      <c r="AL1340" s="5">
        <f t="shared" si="1541"/>
        <v>9.4639917972372961E-5</v>
      </c>
      <c r="AM1340" s="5">
        <f t="shared" si="1542"/>
        <v>1.0866671889647184E-2</v>
      </c>
      <c r="AN1340" s="5">
        <f t="shared" si="1543"/>
        <v>1.0962973479793416E-2</v>
      </c>
      <c r="AO1340" s="5">
        <f t="shared" si="1544"/>
        <v>5.5300642523842666E-3</v>
      </c>
      <c r="AP1340" s="5">
        <f t="shared" si="1545"/>
        <v>1.8596907546336377E-3</v>
      </c>
      <c r="AQ1340" s="5">
        <f t="shared" si="1546"/>
        <v>4.6904288246452975E-4</v>
      </c>
      <c r="AR1340" s="5">
        <f t="shared" si="1547"/>
        <v>4.8517641769622378E-4</v>
      </c>
      <c r="AS1340" s="5">
        <f t="shared" si="1548"/>
        <v>9.1152979115494603E-4</v>
      </c>
      <c r="AT1340" s="5">
        <f t="shared" si="1549"/>
        <v>8.5627261533887083E-4</v>
      </c>
      <c r="AU1340" s="5">
        <f t="shared" si="1550"/>
        <v>5.3624342937475206E-4</v>
      </c>
      <c r="AV1340" s="5">
        <f t="shared" si="1551"/>
        <v>2.5186810578468069E-4</v>
      </c>
      <c r="AW1340" s="5">
        <f t="shared" si="1552"/>
        <v>4.9828159666479527E-6</v>
      </c>
      <c r="AX1340" s="5">
        <f t="shared" si="1553"/>
        <v>3.4026437933487494E-3</v>
      </c>
      <c r="AY1340" s="5">
        <f t="shared" si="1554"/>
        <v>3.432798380818431E-3</v>
      </c>
      <c r="AZ1340" s="5">
        <f t="shared" si="1555"/>
        <v>1.731610100708218E-3</v>
      </c>
      <c r="BA1340" s="5">
        <f t="shared" si="1556"/>
        <v>5.8231860389847947E-4</v>
      </c>
      <c r="BB1340" s="5">
        <f t="shared" si="1557"/>
        <v>1.4686979316573049E-4</v>
      </c>
      <c r="BC1340" s="5">
        <f t="shared" si="1558"/>
        <v>2.9634273746548641E-5</v>
      </c>
      <c r="BD1340" s="5">
        <f t="shared" si="1559"/>
        <v>8.1579350363508062E-5</v>
      </c>
      <c r="BE1340" s="5">
        <f t="shared" si="1560"/>
        <v>1.5326797735244388E-4</v>
      </c>
      <c r="BF1340" s="5">
        <f t="shared" si="1561"/>
        <v>1.4397683223166022E-4</v>
      </c>
      <c r="BG1340" s="5">
        <f t="shared" si="1562"/>
        <v>9.0165945848757757E-5</v>
      </c>
      <c r="BH1340" s="5">
        <f t="shared" si="1563"/>
        <v>4.2350031241762689E-5</v>
      </c>
      <c r="BI1340" s="5">
        <f t="shared" si="1564"/>
        <v>1.5913104481256754E-5</v>
      </c>
      <c r="BJ1340" s="8">
        <f t="shared" si="1565"/>
        <v>0.57397169469554454</v>
      </c>
      <c r="BK1340" s="8">
        <f t="shared" si="1566"/>
        <v>0.22664635882550932</v>
      </c>
      <c r="BL1340" s="8">
        <f t="shared" si="1567"/>
        <v>0.18994511031622902</v>
      </c>
      <c r="BM1340" s="8">
        <f t="shared" si="1568"/>
        <v>0.54783643149952344</v>
      </c>
      <c r="BN1340" s="8">
        <f t="shared" si="1569"/>
        <v>0.4488327172842238</v>
      </c>
    </row>
    <row r="1341" spans="1:66" x14ac:dyDescent="0.25">
      <c r="A1341" t="s">
        <v>35</v>
      </c>
      <c r="B1341" t="s">
        <v>216</v>
      </c>
      <c r="C1341" t="s">
        <v>217</v>
      </c>
      <c r="D1341" s="7" t="s">
        <v>563</v>
      </c>
      <c r="E1341">
        <f>VLOOKUP(A1341,home!$A$2:$E$405,3,FALSE)</f>
        <v>1.5947368421052599</v>
      </c>
      <c r="F1341">
        <f>VLOOKUP(B1341,home!$B$2:$E$405,3,FALSE)</f>
        <v>1.06</v>
      </c>
      <c r="G1341">
        <f>VLOOKUP(C1341,away!$B$2:$E$405,4,FALSE)</f>
        <v>0.92</v>
      </c>
      <c r="H1341">
        <f>VLOOKUP(A1341,away!$A$2:$E$405,3,FALSE)</f>
        <v>1.21315789473684</v>
      </c>
      <c r="I1341">
        <f>VLOOKUP(C1341,away!$B$2:$E$405,3,FALSE)</f>
        <v>0.66</v>
      </c>
      <c r="J1341">
        <f>VLOOKUP(B1341,home!$B$2:$E$405,4,FALSE)</f>
        <v>0.95</v>
      </c>
      <c r="K1341" s="3">
        <f t="shared" si="1514"/>
        <v>1.5551873684210495</v>
      </c>
      <c r="L1341" s="3">
        <f t="shared" si="1515"/>
        <v>0.76064999999999872</v>
      </c>
      <c r="M1341" s="5">
        <f t="shared" si="1516"/>
        <v>9.8683514935644062E-2</v>
      </c>
      <c r="N1341" s="5">
        <f t="shared" si="1517"/>
        <v>0.15347135589930366</v>
      </c>
      <c r="O1341" s="5">
        <f t="shared" si="1518"/>
        <v>7.5063615635797526E-2</v>
      </c>
      <c r="P1341" s="5">
        <f t="shared" si="1519"/>
        <v>0.1167379868648051</v>
      </c>
      <c r="Q1341" s="5">
        <f t="shared" si="1520"/>
        <v>0.1193383570545242</v>
      </c>
      <c r="R1341" s="5">
        <f t="shared" si="1521"/>
        <v>2.8548569616684644E-2</v>
      </c>
      <c r="S1341" s="5">
        <f t="shared" si="1522"/>
        <v>3.4523895875959325E-2</v>
      </c>
      <c r="T1341" s="5">
        <f t="shared" si="1523"/>
        <v>9.0774721293523666E-2</v>
      </c>
      <c r="U1341" s="5">
        <f t="shared" si="1524"/>
        <v>4.439837485435693E-2</v>
      </c>
      <c r="V1341" s="5">
        <f t="shared" si="1525"/>
        <v>4.5377950645983413E-3</v>
      </c>
      <c r="W1341" s="5">
        <f t="shared" si="1526"/>
        <v>6.1864501819772377E-2</v>
      </c>
      <c r="X1341" s="5">
        <f t="shared" si="1527"/>
        <v>4.7057233309209773E-2</v>
      </c>
      <c r="Y1341" s="5">
        <f t="shared" si="1528"/>
        <v>1.7897042258325176E-2</v>
      </c>
      <c r="Z1341" s="5">
        <f t="shared" si="1529"/>
        <v>7.2384898263103802E-3</v>
      </c>
      <c r="AA1341" s="5">
        <f t="shared" si="1530"/>
        <v>1.1257207944322181E-2</v>
      </c>
      <c r="AB1341" s="5">
        <f t="shared" si="1531"/>
        <v>8.7535337993494729E-3</v>
      </c>
      <c r="AC1341" s="5">
        <f t="shared" si="1532"/>
        <v>3.3549996989854473E-4</v>
      </c>
      <c r="AD1341" s="5">
        <f t="shared" si="1533"/>
        <v>2.4052722945942764E-2</v>
      </c>
      <c r="AE1341" s="5">
        <f t="shared" si="1534"/>
        <v>1.829570370883133E-2</v>
      </c>
      <c r="AF1341" s="5">
        <f t="shared" si="1535"/>
        <v>6.9583135130612634E-3</v>
      </c>
      <c r="AG1341" s="5">
        <f t="shared" si="1536"/>
        <v>1.7642803912366804E-3</v>
      </c>
      <c r="AH1341" s="5">
        <f t="shared" si="1537"/>
        <v>1.3764893215957453E-3</v>
      </c>
      <c r="AI1341" s="5">
        <f t="shared" si="1538"/>
        <v>2.1406988057121631E-3</v>
      </c>
      <c r="AJ1341" s="5">
        <f t="shared" si="1539"/>
        <v>1.6645938711187915E-3</v>
      </c>
      <c r="AK1341" s="5">
        <f t="shared" si="1540"/>
        <v>8.6291845397168062E-4</v>
      </c>
      <c r="AL1341" s="5">
        <f t="shared" si="1541"/>
        <v>1.5875231483070061E-5</v>
      </c>
      <c r="AM1341" s="5">
        <f t="shared" si="1542"/>
        <v>7.4812981803322543E-3</v>
      </c>
      <c r="AN1341" s="5">
        <f t="shared" si="1543"/>
        <v>5.690649460869719E-3</v>
      </c>
      <c r="AO1341" s="5">
        <f t="shared" si="1544"/>
        <v>2.1642962562052723E-3</v>
      </c>
      <c r="AP1341" s="5">
        <f t="shared" si="1545"/>
        <v>5.4875731576084583E-4</v>
      </c>
      <c r="AQ1341" s="5">
        <f t="shared" si="1546"/>
        <v>1.0435306305837168E-4</v>
      </c>
      <c r="AR1341" s="5">
        <f t="shared" si="1547"/>
        <v>2.0940532049436045E-4</v>
      </c>
      <c r="AS1341" s="5">
        <f t="shared" si="1548"/>
        <v>3.2566450931299096E-4</v>
      </c>
      <c r="AT1341" s="5">
        <f t="shared" si="1549"/>
        <v>2.5323466561330142E-4</v>
      </c>
      <c r="AU1341" s="5">
        <f t="shared" si="1550"/>
        <v>1.312757844027116E-4</v>
      </c>
      <c r="AV1341" s="5">
        <f t="shared" si="1551"/>
        <v>5.1039610420665536E-5</v>
      </c>
      <c r="AW1341" s="5">
        <f t="shared" si="1552"/>
        <v>5.2165713953647009E-7</v>
      </c>
      <c r="AX1341" s="5">
        <f t="shared" si="1553"/>
        <v>1.9391367382406858E-3</v>
      </c>
      <c r="AY1341" s="5">
        <f t="shared" si="1554"/>
        <v>1.4750043599427748E-3</v>
      </c>
      <c r="AZ1341" s="5">
        <f t="shared" si="1555"/>
        <v>5.6098103319523497E-4</v>
      </c>
      <c r="BA1341" s="5">
        <f t="shared" si="1556"/>
        <v>1.4223674096665157E-4</v>
      </c>
      <c r="BB1341" s="5">
        <f t="shared" si="1557"/>
        <v>2.7048094254070839E-5</v>
      </c>
      <c r="BC1341" s="5">
        <f t="shared" si="1558"/>
        <v>4.1148265788717905E-6</v>
      </c>
      <c r="BD1341" s="5">
        <f t="shared" si="1559"/>
        <v>2.6547359505672487E-5</v>
      </c>
      <c r="BE1341" s="5">
        <f t="shared" si="1560"/>
        <v>4.1286118168154336E-5</v>
      </c>
      <c r="BF1341" s="5">
        <f t="shared" si="1561"/>
        <v>3.2103824733126215E-5</v>
      </c>
      <c r="BG1341" s="5">
        <f t="shared" si="1562"/>
        <v>1.6642487567653725E-5</v>
      </c>
      <c r="BH1341" s="5">
        <f t="shared" si="1563"/>
        <v>6.470546611079859E-6</v>
      </c>
      <c r="BI1341" s="5">
        <f t="shared" si="1564"/>
        <v>2.0125824712662026E-6</v>
      </c>
      <c r="BJ1341" s="8">
        <f t="shared" si="1565"/>
        <v>0.56161210826313568</v>
      </c>
      <c r="BK1341" s="8">
        <f t="shared" si="1566"/>
        <v>0.25630957230233126</v>
      </c>
      <c r="BL1341" s="8">
        <f t="shared" si="1567"/>
        <v>0.17516168511221009</v>
      </c>
      <c r="BM1341" s="8">
        <f t="shared" si="1568"/>
        <v>0.40700397279442491</v>
      </c>
      <c r="BN1341" s="8">
        <f t="shared" si="1569"/>
        <v>0.59184340000675917</v>
      </c>
    </row>
    <row r="1342" spans="1:66" x14ac:dyDescent="0.25">
      <c r="A1342" t="s">
        <v>61</v>
      </c>
      <c r="B1342" t="s">
        <v>64</v>
      </c>
      <c r="C1342" t="s">
        <v>85</v>
      </c>
      <c r="D1342" s="7" t="s">
        <v>564</v>
      </c>
      <c r="E1342">
        <f>VLOOKUP(A1342,home!$A$2:$E$405,3,FALSE)</f>
        <v>1.51315789473684</v>
      </c>
      <c r="F1342">
        <f>VLOOKUP(B1342,home!$B$2:$E$405,3,FALSE)</f>
        <v>0.66</v>
      </c>
      <c r="G1342">
        <f>VLOOKUP(C1342,away!$B$2:$E$405,4,FALSE)</f>
        <v>0.55000000000000004</v>
      </c>
      <c r="H1342">
        <f>VLOOKUP(A1342,away!$A$2:$E$405,3,FALSE)</f>
        <v>1.30526315789474</v>
      </c>
      <c r="I1342">
        <f>VLOOKUP(C1342,away!$B$2:$E$405,3,FALSE)</f>
        <v>0.92</v>
      </c>
      <c r="J1342">
        <f>VLOOKUP(B1342,home!$B$2:$E$405,4,FALSE)</f>
        <v>1.53</v>
      </c>
      <c r="K1342" s="3">
        <f t="shared" si="1514"/>
        <v>0.549276315789473</v>
      </c>
      <c r="L1342" s="3">
        <f t="shared" si="1515"/>
        <v>1.8372884210526361</v>
      </c>
      <c r="M1342" s="5">
        <f t="shared" si="1516"/>
        <v>9.1944997236796402E-2</v>
      </c>
      <c r="N1342" s="5">
        <f t="shared" si="1517"/>
        <v>5.0503209337500798E-2</v>
      </c>
      <c r="O1342" s="5">
        <f t="shared" si="1518"/>
        <v>0.16892947879688266</v>
      </c>
      <c r="P1342" s="5">
        <f t="shared" si="1519"/>
        <v>9.2788961741787579E-2</v>
      </c>
      <c r="Q1342" s="5">
        <f t="shared" si="1520"/>
        <v>1.3870108380223472E-2</v>
      </c>
      <c r="R1342" s="5">
        <f t="shared" si="1521"/>
        <v>0.15518608768398467</v>
      </c>
      <c r="S1342" s="5">
        <f t="shared" si="1522"/>
        <v>2.3410168252398621E-2</v>
      </c>
      <c r="T1342" s="5">
        <f t="shared" si="1523"/>
        <v>2.5483389525729719E-2</v>
      </c>
      <c r="U1342" s="5">
        <f t="shared" si="1524"/>
        <v>8.5240042504841199E-2</v>
      </c>
      <c r="V1342" s="5">
        <f t="shared" si="1525"/>
        <v>2.6250056152185806E-3</v>
      </c>
      <c r="W1342" s="5">
        <f t="shared" si="1526"/>
        <v>2.5395073435632814E-3</v>
      </c>
      <c r="X1342" s="5">
        <f t="shared" si="1527"/>
        <v>4.6658074375069561E-3</v>
      </c>
      <c r="Y1342" s="5">
        <f t="shared" si="1528"/>
        <v>4.2862169898964016E-3</v>
      </c>
      <c r="Z1342" s="5">
        <f t="shared" si="1529"/>
        <v>9.5040534003414723E-2</v>
      </c>
      <c r="AA1342" s="5">
        <f t="shared" si="1530"/>
        <v>5.2203514368059763E-2</v>
      </c>
      <c r="AB1342" s="5">
        <f t="shared" si="1531"/>
        <v>1.4337077021675339E-2</v>
      </c>
      <c r="AC1342" s="5">
        <f t="shared" si="1532"/>
        <v>1.6556878631416783E-4</v>
      </c>
      <c r="AD1342" s="5">
        <f t="shared" si="1533"/>
        <v>3.4872280939818757E-4</v>
      </c>
      <c r="AE1342" s="5">
        <f t="shared" si="1534"/>
        <v>6.4070437986423541E-4</v>
      </c>
      <c r="AF1342" s="5">
        <f t="shared" si="1535"/>
        <v>5.8857936922113478E-4</v>
      </c>
      <c r="AG1342" s="5">
        <f t="shared" si="1536"/>
        <v>3.6046335331348513E-4</v>
      </c>
      <c r="AH1342" s="5">
        <f t="shared" si="1537"/>
        <v>4.365421816378328E-2</v>
      </c>
      <c r="AI1342" s="5">
        <f t="shared" si="1538"/>
        <v>2.397822812167277E-2</v>
      </c>
      <c r="AJ1342" s="5">
        <f t="shared" si="1539"/>
        <v>6.5853364009159756E-3</v>
      </c>
      <c r="AK1342" s="5">
        <f t="shared" si="1540"/>
        <v>1.2057231055098119E-3</v>
      </c>
      <c r="AL1342" s="5">
        <f t="shared" si="1541"/>
        <v>6.6835417872159152E-6</v>
      </c>
      <c r="AM1342" s="5">
        <f t="shared" si="1542"/>
        <v>3.8309035995598228E-5</v>
      </c>
      <c r="AN1342" s="5">
        <f t="shared" si="1543"/>
        <v>7.038474825640128E-5</v>
      </c>
      <c r="AO1342" s="5">
        <f t="shared" si="1544"/>
        <v>6.4658541495095403E-5</v>
      </c>
      <c r="AP1342" s="5">
        <f t="shared" si="1545"/>
        <v>3.9598796537030063E-5</v>
      </c>
      <c r="AQ1342" s="5">
        <f t="shared" si="1546"/>
        <v>1.8188602591276132E-5</v>
      </c>
      <c r="AR1342" s="5">
        <f t="shared" si="1547"/>
        <v>1.6041077912484922E-2</v>
      </c>
      <c r="AS1342" s="5">
        <f t="shared" si="1548"/>
        <v>8.8109841770616076E-3</v>
      </c>
      <c r="AT1342" s="5">
        <f t="shared" si="1549"/>
        <v>2.4198324636278703E-3</v>
      </c>
      <c r="AU1342" s="5">
        <f t="shared" si="1550"/>
        <v>4.4305222014976022E-4</v>
      </c>
      <c r="AV1342" s="5">
        <f t="shared" si="1551"/>
        <v>6.083952279655168E-5</v>
      </c>
      <c r="AW1342" s="5">
        <f t="shared" si="1552"/>
        <v>1.8735805881267234E-7</v>
      </c>
      <c r="AX1342" s="5">
        <f t="shared" si="1553"/>
        <v>3.5070410255180827E-6</v>
      </c>
      <c r="AY1342" s="5">
        <f t="shared" si="1554"/>
        <v>6.4434458683409358E-6</v>
      </c>
      <c r="AZ1342" s="5">
        <f t="shared" si="1555"/>
        <v>5.9192342427911257E-6</v>
      </c>
      <c r="BA1342" s="5">
        <f t="shared" si="1556"/>
        <v>3.6251135119261346E-6</v>
      </c>
      <c r="BB1342" s="5">
        <f t="shared" si="1557"/>
        <v>1.6650947701158354E-6</v>
      </c>
      <c r="BC1342" s="5">
        <f t="shared" si="1558"/>
        <v>6.1185186821782449E-7</v>
      </c>
      <c r="BD1342" s="5">
        <f t="shared" si="1559"/>
        <v>4.912014451635297E-3</v>
      </c>
      <c r="BE1342" s="5">
        <f t="shared" si="1560"/>
        <v>2.6980532010988842E-3</v>
      </c>
      <c r="BF1342" s="5">
        <f t="shared" si="1561"/>
        <v>7.4098836105179441E-4</v>
      </c>
      <c r="BG1342" s="5">
        <f t="shared" si="1562"/>
        <v>1.3566911900046984E-4</v>
      </c>
      <c r="BH1342" s="5">
        <f t="shared" si="1563"/>
        <v>1.862995846274541E-5</v>
      </c>
      <c r="BI1342" s="5">
        <f t="shared" si="1564"/>
        <v>2.0465989895455435E-6</v>
      </c>
      <c r="BJ1342" s="8">
        <f t="shared" si="1565"/>
        <v>0.10353962043237995</v>
      </c>
      <c r="BK1342" s="8">
        <f t="shared" si="1566"/>
        <v>0.21094782862017086</v>
      </c>
      <c r="BL1342" s="8">
        <f t="shared" si="1567"/>
        <v>0.5876028941536845</v>
      </c>
      <c r="BM1342" s="8">
        <f t="shared" si="1568"/>
        <v>0.42390177794466566</v>
      </c>
      <c r="BN1342" s="8">
        <f t="shared" si="1569"/>
        <v>0.57322284317717553</v>
      </c>
    </row>
    <row r="1343" spans="1:66" x14ac:dyDescent="0.25">
      <c r="A1343" t="s">
        <v>143</v>
      </c>
      <c r="B1343" t="s">
        <v>254</v>
      </c>
      <c r="C1343" t="s">
        <v>156</v>
      </c>
      <c r="D1343" s="7" t="s">
        <v>564</v>
      </c>
      <c r="E1343">
        <f>VLOOKUP(A1343,home!$A$2:$E$405,3,FALSE)</f>
        <v>1.2578947368421101</v>
      </c>
      <c r="F1343">
        <f>VLOOKUP(B1343,home!$B$2:$E$405,3,FALSE)</f>
        <v>0.7</v>
      </c>
      <c r="G1343">
        <f>VLOOKUP(C1343,away!$B$2:$E$405,4,FALSE)</f>
        <v>1</v>
      </c>
      <c r="H1343">
        <f>VLOOKUP(A1343,away!$A$2:$E$405,3,FALSE)</f>
        <v>1.0263157894736801</v>
      </c>
      <c r="I1343">
        <f>VLOOKUP(C1343,away!$B$2:$E$405,3,FALSE)</f>
        <v>0.88</v>
      </c>
      <c r="J1343">
        <f>VLOOKUP(B1343,home!$B$2:$E$405,4,FALSE)</f>
        <v>1.33</v>
      </c>
      <c r="K1343" s="3">
        <f t="shared" si="1514"/>
        <v>0.88052631578947693</v>
      </c>
      <c r="L1343" s="3">
        <f t="shared" si="1515"/>
        <v>1.2011999999999952</v>
      </c>
      <c r="M1343" s="5">
        <f t="shared" si="1516"/>
        <v>0.12471472925000474</v>
      </c>
      <c r="N1343" s="5">
        <f t="shared" si="1517"/>
        <v>0.10981460107118877</v>
      </c>
      <c r="O1343" s="5">
        <f t="shared" si="1518"/>
        <v>0.14980733277510508</v>
      </c>
      <c r="P1343" s="5">
        <f t="shared" si="1519"/>
        <v>0.13190929880671143</v>
      </c>
      <c r="Q1343" s="5">
        <f t="shared" si="1520"/>
        <v>4.8347323050552497E-2</v>
      </c>
      <c r="R1343" s="5">
        <f t="shared" si="1521"/>
        <v>8.997428406472778E-2</v>
      </c>
      <c r="S1343" s="5">
        <f t="shared" si="1522"/>
        <v>3.4879727551662923E-2</v>
      </c>
      <c r="T1343" s="5">
        <f t="shared" si="1523"/>
        <v>5.8074804448323421E-2</v>
      </c>
      <c r="U1343" s="5">
        <f t="shared" si="1524"/>
        <v>7.9224724863310586E-2</v>
      </c>
      <c r="V1343" s="5">
        <f t="shared" si="1525"/>
        <v>4.0990974019737541E-3</v>
      </c>
      <c r="W1343" s="5">
        <f t="shared" si="1526"/>
        <v>1.4190363414662217E-2</v>
      </c>
      <c r="X1343" s="5">
        <f t="shared" si="1527"/>
        <v>1.7045464533692184E-2</v>
      </c>
      <c r="Y1343" s="5">
        <f t="shared" si="1528"/>
        <v>1.0237505998935489E-2</v>
      </c>
      <c r="Z1343" s="5">
        <f t="shared" si="1529"/>
        <v>3.6025703339516865E-2</v>
      </c>
      <c r="AA1343" s="5">
        <f t="shared" si="1530"/>
        <v>3.1721579835269437E-2</v>
      </c>
      <c r="AB1343" s="5">
        <f t="shared" si="1531"/>
        <v>1.3965842911685778E-2</v>
      </c>
      <c r="AC1343" s="5">
        <f t="shared" si="1532"/>
        <v>2.7097293724166792E-4</v>
      </c>
      <c r="AD1343" s="5">
        <f t="shared" si="1533"/>
        <v>3.1237471043065752E-3</v>
      </c>
      <c r="AE1343" s="5">
        <f t="shared" si="1534"/>
        <v>3.7522450216930432E-3</v>
      </c>
      <c r="AF1343" s="5">
        <f t="shared" si="1535"/>
        <v>2.2535983600288335E-3</v>
      </c>
      <c r="AG1343" s="5">
        <f t="shared" si="1536"/>
        <v>9.0234078335554141E-4</v>
      </c>
      <c r="AH1343" s="5">
        <f t="shared" si="1537"/>
        <v>1.0818518712856868E-2</v>
      </c>
      <c r="AI1343" s="5">
        <f t="shared" si="1538"/>
        <v>9.5259904245313699E-3</v>
      </c>
      <c r="AJ1343" s="5">
        <f t="shared" si="1539"/>
        <v>4.1939426263792219E-3</v>
      </c>
      <c r="AK1343" s="5">
        <f t="shared" si="1540"/>
        <v>1.230958949812713E-3</v>
      </c>
      <c r="AL1343" s="5">
        <f t="shared" si="1541"/>
        <v>1.1464195243687971E-5</v>
      </c>
      <c r="AM1343" s="5">
        <f t="shared" si="1542"/>
        <v>5.5010830584262336E-4</v>
      </c>
      <c r="AN1343" s="5">
        <f t="shared" si="1543"/>
        <v>6.6079009697815648E-4</v>
      </c>
      <c r="AO1343" s="5">
        <f t="shared" si="1544"/>
        <v>3.968705322450793E-4</v>
      </c>
      <c r="AP1343" s="5">
        <f t="shared" si="1545"/>
        <v>1.5890696111092912E-4</v>
      </c>
      <c r="AQ1343" s="5">
        <f t="shared" si="1546"/>
        <v>4.7719760421611816E-5</v>
      </c>
      <c r="AR1343" s="5">
        <f t="shared" si="1547"/>
        <v>2.5990409355767224E-3</v>
      </c>
      <c r="AS1343" s="5">
        <f t="shared" si="1548"/>
        <v>2.2885239395894065E-3</v>
      </c>
      <c r="AT1343" s="5">
        <f t="shared" si="1549"/>
        <v>1.0075527765613396E-3</v>
      </c>
      <c r="AU1343" s="5">
        <f t="shared" si="1550"/>
        <v>2.9572557810300486E-4</v>
      </c>
      <c r="AV1343" s="5">
        <f t="shared" si="1551"/>
        <v>6.5098538442938015E-5</v>
      </c>
      <c r="AW1343" s="5">
        <f t="shared" si="1552"/>
        <v>3.3682067090057317E-7</v>
      </c>
      <c r="AX1343" s="5">
        <f t="shared" si="1553"/>
        <v>8.0730806638132613E-5</v>
      </c>
      <c r="AY1343" s="5">
        <f t="shared" si="1554"/>
        <v>9.6973844933724503E-5</v>
      </c>
      <c r="AZ1343" s="5">
        <f t="shared" si="1555"/>
        <v>5.8242491267194719E-5</v>
      </c>
      <c r="BA1343" s="5">
        <f t="shared" si="1556"/>
        <v>2.3320293503384676E-5</v>
      </c>
      <c r="BB1343" s="5">
        <f t="shared" si="1557"/>
        <v>7.003084139066388E-6</v>
      </c>
      <c r="BC1343" s="5">
        <f t="shared" si="1558"/>
        <v>1.6824209335693016E-6</v>
      </c>
      <c r="BD1343" s="5">
        <f t="shared" si="1559"/>
        <v>5.203279953024583E-4</v>
      </c>
      <c r="BE1343" s="5">
        <f t="shared" si="1560"/>
        <v>4.5816249270579779E-4</v>
      </c>
      <c r="BF1343" s="5">
        <f t="shared" si="1561"/>
        <v>2.0171206586757962E-4</v>
      </c>
      <c r="BG1343" s="5">
        <f t="shared" si="1562"/>
        <v>5.9204260736221396E-5</v>
      </c>
      <c r="BH1343" s="5">
        <f t="shared" si="1563"/>
        <v>1.3032727396276152E-5</v>
      </c>
      <c r="BI1343" s="5">
        <f t="shared" si="1564"/>
        <v>2.2951318877863253E-6</v>
      </c>
      <c r="BJ1343" s="8">
        <f t="shared" si="1565"/>
        <v>0.269824342384752</v>
      </c>
      <c r="BK1343" s="8">
        <f t="shared" si="1566"/>
        <v>0.29598226398777183</v>
      </c>
      <c r="BL1343" s="8">
        <f t="shared" si="1567"/>
        <v>0.39797385160584842</v>
      </c>
      <c r="BM1343" s="8">
        <f t="shared" si="1568"/>
        <v>0.34514195527533609</v>
      </c>
      <c r="BN1343" s="8">
        <f t="shared" si="1569"/>
        <v>0.65456756901829016</v>
      </c>
    </row>
    <row r="1344" spans="1:66" x14ac:dyDescent="0.25">
      <c r="A1344" t="s">
        <v>477</v>
      </c>
      <c r="B1344" t="s">
        <v>484</v>
      </c>
      <c r="C1344" t="s">
        <v>483</v>
      </c>
      <c r="D1344" s="7" t="s">
        <v>564</v>
      </c>
      <c r="E1344">
        <f>VLOOKUP(A1344,home!$A$2:$E$405,3,FALSE)</f>
        <v>1.30833333333333</v>
      </c>
      <c r="F1344">
        <f>VLOOKUP(B1344,home!$B$2:$E$405,3,FALSE)</f>
        <v>1.27</v>
      </c>
      <c r="G1344">
        <f>VLOOKUP(C1344,away!$B$2:$E$405,4,FALSE)</f>
        <v>0.81</v>
      </c>
      <c r="H1344">
        <f>VLOOKUP(A1344,away!$A$2:$E$405,3,FALSE)</f>
        <v>1.06666666666667</v>
      </c>
      <c r="I1344">
        <f>VLOOKUP(C1344,away!$B$2:$E$405,3,FALSE)</f>
        <v>0.45</v>
      </c>
      <c r="J1344">
        <f>VLOOKUP(B1344,home!$B$2:$E$405,4,FALSE)</f>
        <v>0.89</v>
      </c>
      <c r="K1344" s="3">
        <f t="shared" si="1514"/>
        <v>1.3458824999999968</v>
      </c>
      <c r="L1344" s="3">
        <f t="shared" si="1515"/>
        <v>0.4272000000000013</v>
      </c>
      <c r="M1344" s="5">
        <f t="shared" si="1516"/>
        <v>0.1698087457920352</v>
      </c>
      <c r="N1344" s="5">
        <f t="shared" si="1517"/>
        <v>0.22854261930844827</v>
      </c>
      <c r="O1344" s="5">
        <f t="shared" si="1518"/>
        <v>7.2542296202357651E-2</v>
      </c>
      <c r="P1344" s="5">
        <f t="shared" si="1519"/>
        <v>9.7633406968569397E-2</v>
      </c>
      <c r="Q1344" s="5">
        <f t="shared" si="1520"/>
        <v>0.15379575591570097</v>
      </c>
      <c r="R1344" s="5">
        <f t="shared" si="1521"/>
        <v>1.5495034468823641E-2</v>
      </c>
      <c r="S1344" s="5">
        <f t="shared" si="1522"/>
        <v>1.4033850423647324E-2</v>
      </c>
      <c r="T1344" s="5">
        <f t="shared" si="1523"/>
        <v>6.5701546927187646E-2</v>
      </c>
      <c r="U1344" s="5">
        <f t="shared" si="1524"/>
        <v>2.0854495728486484E-2</v>
      </c>
      <c r="V1344" s="5">
        <f t="shared" si="1525"/>
        <v>8.9654630328512132E-4</v>
      </c>
      <c r="W1344" s="5">
        <f t="shared" si="1526"/>
        <v>6.8997005487070939E-2</v>
      </c>
      <c r="X1344" s="5">
        <f t="shared" si="1527"/>
        <v>2.9475520744076791E-2</v>
      </c>
      <c r="Y1344" s="5">
        <f t="shared" si="1528"/>
        <v>6.2959712309348216E-3</v>
      </c>
      <c r="Z1344" s="5">
        <f t="shared" si="1529"/>
        <v>2.2064929083604932E-3</v>
      </c>
      <c r="AA1344" s="5">
        <f t="shared" si="1530"/>
        <v>2.9696801917364845E-3</v>
      </c>
      <c r="AB1344" s="5">
        <f t="shared" si="1531"/>
        <v>1.9984203003273848E-3</v>
      </c>
      <c r="AC1344" s="5">
        <f t="shared" si="1532"/>
        <v>3.22174476668314E-5</v>
      </c>
      <c r="AD1344" s="5">
        <f t="shared" si="1533"/>
        <v>2.321546555936314E-2</v>
      </c>
      <c r="AE1344" s="5">
        <f t="shared" si="1534"/>
        <v>9.9176468869599643E-3</v>
      </c>
      <c r="AF1344" s="5">
        <f t="shared" si="1535"/>
        <v>2.1184093750546544E-3</v>
      </c>
      <c r="AG1344" s="5">
        <f t="shared" si="1536"/>
        <v>3.0166149500778373E-4</v>
      </c>
      <c r="AH1344" s="5">
        <f t="shared" si="1537"/>
        <v>2.3565344261290136E-4</v>
      </c>
      <c r="AI1344" s="5">
        <f t="shared" si="1538"/>
        <v>3.1716184447745747E-4</v>
      </c>
      <c r="AJ1344" s="5">
        <f t="shared" si="1539"/>
        <v>2.1343128807496534E-4</v>
      </c>
      <c r="AK1344" s="5">
        <f t="shared" si="1540"/>
        <v>9.5751145190851243E-5</v>
      </c>
      <c r="AL1344" s="5">
        <f t="shared" si="1541"/>
        <v>7.4095104227355347E-7</v>
      </c>
      <c r="AM1344" s="5">
        <f t="shared" si="1542"/>
        <v>6.2490577651398947E-3</v>
      </c>
      <c r="AN1344" s="5">
        <f t="shared" si="1543"/>
        <v>2.669597477267771E-3</v>
      </c>
      <c r="AO1344" s="5">
        <f t="shared" si="1544"/>
        <v>5.7022602114439761E-4</v>
      </c>
      <c r="AP1344" s="5">
        <f t="shared" si="1545"/>
        <v>8.1200185410962457E-5</v>
      </c>
      <c r="AQ1344" s="5">
        <f t="shared" si="1546"/>
        <v>8.6721798018908166E-6</v>
      </c>
      <c r="AR1344" s="5">
        <f t="shared" si="1547"/>
        <v>2.0134230136846351E-5</v>
      </c>
      <c r="AS1344" s="5">
        <f t="shared" si="1548"/>
        <v>2.7098307992154045E-5</v>
      </c>
      <c r="AT1344" s="5">
        <f t="shared" si="1549"/>
        <v>1.823556925312509E-5</v>
      </c>
      <c r="AU1344" s="5">
        <f t="shared" si="1550"/>
        <v>8.1809778451063527E-6</v>
      </c>
      <c r="AV1344" s="5">
        <f t="shared" si="1551"/>
        <v>2.7526587286540824E-6</v>
      </c>
      <c r="AW1344" s="5">
        <f t="shared" si="1552"/>
        <v>1.1833832088345791E-8</v>
      </c>
      <c r="AX1344" s="5">
        <f t="shared" si="1553"/>
        <v>1.401749581265144E-3</v>
      </c>
      <c r="AY1344" s="5">
        <f t="shared" si="1554"/>
        <v>5.9882742111647136E-4</v>
      </c>
      <c r="AZ1344" s="5">
        <f t="shared" si="1555"/>
        <v>1.2790953715047864E-4</v>
      </c>
      <c r="BA1344" s="5">
        <f t="shared" si="1556"/>
        <v>1.8214318090228215E-5</v>
      </c>
      <c r="BB1344" s="5">
        <f t="shared" si="1557"/>
        <v>1.9452891720363791E-6</v>
      </c>
      <c r="BC1344" s="5">
        <f t="shared" si="1558"/>
        <v>1.6620550685878871E-7</v>
      </c>
      <c r="BD1344" s="5">
        <f t="shared" si="1559"/>
        <v>1.4335571857434645E-6</v>
      </c>
      <c r="BE1344" s="5">
        <f t="shared" si="1560"/>
        <v>1.9293995290413737E-6</v>
      </c>
      <c r="BF1344" s="5">
        <f t="shared" si="1561"/>
        <v>1.2983725308225103E-6</v>
      </c>
      <c r="BG1344" s="5">
        <f t="shared" si="1562"/>
        <v>5.824856225715741E-7</v>
      </c>
      <c r="BH1344" s="5">
        <f t="shared" si="1563"/>
        <v>1.9598930148017125E-7</v>
      </c>
      <c r="BI1344" s="5">
        <f t="shared" si="1564"/>
        <v>5.2755714209877169E-8</v>
      </c>
      <c r="BJ1344" s="8">
        <f t="shared" si="1565"/>
        <v>0.60008916891087138</v>
      </c>
      <c r="BK1344" s="8">
        <f t="shared" si="1566"/>
        <v>0.28300433530736263</v>
      </c>
      <c r="BL1344" s="8">
        <f t="shared" si="1567"/>
        <v>0.11480381891592757</v>
      </c>
      <c r="BM1344" s="8">
        <f t="shared" si="1568"/>
        <v>0.26168714179930219</v>
      </c>
      <c r="BN1344" s="8">
        <f t="shared" si="1569"/>
        <v>0.73781785865593508</v>
      </c>
    </row>
    <row r="1345" spans="1:66" x14ac:dyDescent="0.25">
      <c r="A1345" t="s">
        <v>22</v>
      </c>
      <c r="B1345" t="s">
        <v>266</v>
      </c>
      <c r="C1345" t="s">
        <v>24</v>
      </c>
      <c r="D1345" s="7" t="s">
        <v>564</v>
      </c>
      <c r="E1345">
        <f>VLOOKUP(A1345,home!$A$2:$E$405,3,FALSE)</f>
        <v>1.5026315789473701</v>
      </c>
      <c r="F1345">
        <f>VLOOKUP(B1345,home!$B$2:$E$405,3,FALSE)</f>
        <v>0.98</v>
      </c>
      <c r="G1345">
        <f>VLOOKUP(C1345,away!$B$2:$E$405,4,FALSE)</f>
        <v>0.95</v>
      </c>
      <c r="H1345">
        <f>VLOOKUP(A1345,away!$A$2:$E$405,3,FALSE)</f>
        <v>1.3631578947368399</v>
      </c>
      <c r="I1345">
        <f>VLOOKUP(C1345,away!$B$2:$E$405,3,FALSE)</f>
        <v>1.1599999999999999</v>
      </c>
      <c r="J1345">
        <f>VLOOKUP(B1345,home!$B$2:$E$405,4,FALSE)</f>
        <v>1.7</v>
      </c>
      <c r="K1345" s="3">
        <f t="shared" ref="K1345:K1350" si="1570">E1345*F1345*G1345</f>
        <v>1.3989500000000015</v>
      </c>
      <c r="L1345" s="3">
        <f t="shared" ref="L1345:L1350" si="1571">H1345*I1345*J1345</f>
        <v>2.6881473684210482</v>
      </c>
      <c r="M1345" s="5">
        <f t="shared" ref="M1345:M1350" si="1572">_xlfn.POISSON.DIST(0,K1345,FALSE) * _xlfn.POISSON.DIST(0,L1345,FALSE)</f>
        <v>1.6787891971074182E-2</v>
      </c>
      <c r="N1345" s="5">
        <f t="shared" ref="N1345:N1350" si="1573">_xlfn.POISSON.DIST(1,K1345,FALSE) * _xlfn.POISSON.DIST(0,L1345,FALSE)</f>
        <v>2.3485421472934254E-2</v>
      </c>
      <c r="O1345" s="5">
        <f t="shared" ref="O1345:O1350" si="1574">_xlfn.POISSON.DIST(0,K1345,FALSE) * _xlfn.POISSON.DIST(1,L1345,FALSE)</f>
        <v>4.5128327623379906E-2</v>
      </c>
      <c r="P1345" s="5">
        <f t="shared" ref="P1345:P1350" si="1575">_xlfn.POISSON.DIST(1,K1345,FALSE) * _xlfn.POISSON.DIST(1,L1345,FALSE)</f>
        <v>6.3132273928727389E-2</v>
      </c>
      <c r="Q1345" s="5">
        <f t="shared" ref="Q1345:Q1350" si="1576">_xlfn.POISSON.DIST(2,K1345,FALSE) * _xlfn.POISSON.DIST(0,L1345,FALSE)</f>
        <v>1.6427465184780707E-2</v>
      </c>
      <c r="R1345" s="5">
        <f t="shared" ref="R1345:R1350" si="1577">_xlfn.POISSON.DIST(0,K1345,FALSE) * _xlfn.POISSON.DIST(2,L1345,FALSE)</f>
        <v>6.0655797571015808E-2</v>
      </c>
      <c r="S1345" s="5">
        <f t="shared" ref="S1345:S1350" si="1578">_xlfn.POISSON.DIST(2,K1345,FALSE) * _xlfn.POISSON.DIST(2,L1345,FALSE)</f>
        <v>5.9353551033674644E-2</v>
      </c>
      <c r="T1345" s="5">
        <f t="shared" ref="T1345:T1350" si="1579">_xlfn.POISSON.DIST(2,K1345,FALSE) * _xlfn.POISSON.DIST(1,L1345,FALSE)</f>
        <v>4.4159447306296645E-2</v>
      </c>
      <c r="U1345" s="5">
        <f t="shared" ref="U1345:U1350" si="1580">_xlfn.POISSON.DIST(1,K1345,FALSE) * _xlfn.POISSON.DIST(2,L1345,FALSE)</f>
        <v>8.4854428011972655E-2</v>
      </c>
      <c r="V1345" s="5">
        <f t="shared" ref="V1345:V1350" si="1581">_xlfn.POISSON.DIST(3,K1345,FALSE) * _xlfn.POISSON.DIST(3,L1345,FALSE)</f>
        <v>2.4800444464227259E-2</v>
      </c>
      <c r="W1345" s="5">
        <f t="shared" ref="W1345:W1350" si="1582">_xlfn.POISSON.DIST(3,K1345,FALSE) * _xlfn.POISSON.DIST(0,L1345,FALSE)</f>
        <v>7.6604008067496631E-3</v>
      </c>
      <c r="X1345" s="5">
        <f t="shared" ref="X1345:X1350" si="1583">_xlfn.POISSON.DIST(3,K1345,FALSE) * _xlfn.POISSON.DIST(1,L1345,FALSE)</f>
        <v>2.0592286269714578E-2</v>
      </c>
      <c r="Y1345" s="5">
        <f t="shared" ref="Y1345:Y1350" si="1584">_xlfn.POISSON.DIST(3,K1345,FALSE) * _xlfn.POISSON.DIST(2,L1345,FALSE)</f>
        <v>2.7677550072853069E-2</v>
      </c>
      <c r="Z1345" s="5">
        <f t="shared" ref="Z1345:Z1350" si="1585">_xlfn.POISSON.DIST(0,K1345,FALSE) * _xlfn.POISSON.DIST(3,L1345,FALSE)</f>
        <v>5.4350574206668653E-2</v>
      </c>
      <c r="AA1345" s="5">
        <f t="shared" ref="AA1345:AA1350" si="1586">_xlfn.POISSON.DIST(1,K1345,FALSE) * _xlfn.POISSON.DIST(3,L1345,FALSE)</f>
        <v>7.6033735786419185E-2</v>
      </c>
      <c r="AB1345" s="5">
        <f t="shared" ref="AB1345:AB1350" si="1587">_xlfn.POISSON.DIST(2,K1345,FALSE) * _xlfn.POISSON.DIST(3,L1345,FALSE)</f>
        <v>5.3183697339205624E-2</v>
      </c>
      <c r="AC1345" s="5">
        <f t="shared" ref="AC1345:AC1350" si="1588">_xlfn.POISSON.DIST(4,K1345,FALSE) * _xlfn.POISSON.DIST(4,L1345,FALSE)</f>
        <v>5.8290092949412889E-3</v>
      </c>
      <c r="AD1345" s="5">
        <f t="shared" ref="AD1345:AD1350" si="1589">_xlfn.POISSON.DIST(4,K1345,FALSE) * _xlfn.POISSON.DIST(0,L1345,FALSE)</f>
        <v>2.6791294271506132E-3</v>
      </c>
      <c r="AE1345" s="5">
        <f t="shared" ref="AE1345:AE1350" si="1590">_xlfn.POISSON.DIST(4,K1345,FALSE) * _xlfn.POISSON.DIST(1,L1345,FALSE)</f>
        <v>7.201894719254311E-3</v>
      </c>
      <c r="AF1345" s="5">
        <f t="shared" ref="AF1345:AF1350" si="1591">_xlfn.POISSON.DIST(4,K1345,FALSE) * _xlfn.POISSON.DIST(2,L1345,FALSE)</f>
        <v>9.6798771686044619E-3</v>
      </c>
      <c r="AG1345" s="5">
        <f t="shared" ref="AG1345:AG1350" si="1592">_xlfn.POISSON.DIST(4,K1345,FALSE) * _xlfn.POISSON.DIST(3,L1345,FALSE)</f>
        <v>8.67364544580769E-3</v>
      </c>
      <c r="AH1345" s="5">
        <f t="shared" ref="AH1345:AH1350" si="1593">_xlfn.POISSON.DIST(0,K1345,FALSE) * _xlfn.POISSON.DIST(4,L1345,FALSE)</f>
        <v>3.6525588256457311E-2</v>
      </c>
      <c r="AI1345" s="5">
        <f t="shared" ref="AI1345:AI1350" si="1594">_xlfn.POISSON.DIST(1,K1345,FALSE) * _xlfn.POISSON.DIST(4,L1345,FALSE)</f>
        <v>5.1097471691371008E-2</v>
      </c>
      <c r="AJ1345" s="5">
        <f t="shared" ref="AJ1345:AJ1350" si="1595">_xlfn.POISSON.DIST(2,K1345,FALSE) * _xlfn.POISSON.DIST(4,L1345,FALSE)</f>
        <v>3.5741404011321781E-2</v>
      </c>
      <c r="AK1345" s="5">
        <f t="shared" ref="AK1345:AK1350" si="1596">_xlfn.POISSON.DIST(3,K1345,FALSE) * _xlfn.POISSON.DIST(4,L1345,FALSE)</f>
        <v>1.6666812380546216E-2</v>
      </c>
      <c r="AL1345" s="5">
        <f t="shared" ref="AL1345:AL1350" si="1597">_xlfn.POISSON.DIST(5,K1345,FALSE) * _xlfn.POISSON.DIST(5,L1345,FALSE)</f>
        <v>8.768191079032415E-4</v>
      </c>
      <c r="AM1345" s="5">
        <f t="shared" ref="AM1345:AM1350" si="1598">_xlfn.POISSON.DIST(5,K1345,FALSE) * _xlfn.POISSON.DIST(0,L1345,FALSE)</f>
        <v>7.4959362242247099E-4</v>
      </c>
      <c r="AN1345" s="5">
        <f t="shared" ref="AN1345:AN1350" si="1599">_xlfn.POISSON.DIST(5,K1345,FALSE) * _xlfn.POISSON.DIST(1,L1345,FALSE)</f>
        <v>2.0150181235001662E-3</v>
      </c>
      <c r="AO1345" s="5">
        <f t="shared" ref="AO1345:AO1350" si="1600">_xlfn.POISSON.DIST(5,K1345,FALSE) * _xlfn.POISSON.DIST(2,L1345,FALSE)</f>
        <v>2.7083328330038459E-3</v>
      </c>
      <c r="AP1345" s="5">
        <f t="shared" ref="AP1345:AP1350" si="1601">_xlfn.POISSON.DIST(5,K1345,FALSE) * _xlfn.POISSON.DIST(3,L1345,FALSE)</f>
        <v>2.4267992592825367E-3</v>
      </c>
      <c r="AQ1345" s="5">
        <f t="shared" ref="AQ1345:AQ1350" si="1602">_xlfn.POISSON.DIST(5,K1345,FALSE) * _xlfn.POISSON.DIST(4,L1345,FALSE)</f>
        <v>1.6308985106316251E-3</v>
      </c>
      <c r="AR1345" s="5">
        <f t="shared" ref="AR1345:AR1350" si="1603">_xlfn.POISSON.DIST(0,K1345,FALSE) * _xlfn.POISSON.DIST(5,L1345,FALSE)</f>
        <v>1.9637232790325282E-2</v>
      </c>
      <c r="AS1345" s="5">
        <f t="shared" ref="AS1345:AS1350" si="1604">_xlfn.POISSON.DIST(1,K1345,FALSE) * _xlfn.POISSON.DIST(5,L1345,FALSE)</f>
        <v>2.7471506812025582E-2</v>
      </c>
      <c r="AT1345" s="5">
        <f t="shared" ref="AT1345:AT1350" si="1605">_xlfn.POISSON.DIST(2,K1345,FALSE) * _xlfn.POISSON.DIST(5,L1345,FALSE)</f>
        <v>1.9215632227341618E-2</v>
      </c>
      <c r="AU1345" s="5">
        <f t="shared" ref="AU1345:AU1350" si="1606">_xlfn.POISSON.DIST(3,K1345,FALSE) * _xlfn.POISSON.DIST(5,L1345,FALSE)</f>
        <v>8.9605695681465262E-3</v>
      </c>
      <c r="AV1345" s="5">
        <f t="shared" ref="AV1345:AV1350" si="1607">_xlfn.POISSON.DIST(4,K1345,FALSE) * _xlfn.POISSON.DIST(5,L1345,FALSE)</f>
        <v>3.1338471993396489E-3</v>
      </c>
      <c r="AW1345" s="5">
        <f t="shared" ref="AW1345:AW1350" si="1608">_xlfn.POISSON.DIST(6,K1345,FALSE) * _xlfn.POISSON.DIST(6,L1345,FALSE)</f>
        <v>9.1593102737821738E-5</v>
      </c>
      <c r="AX1345" s="5">
        <f t="shared" ref="AX1345:AX1350" si="1609">_xlfn.POISSON.DIST(6,K1345,FALSE) * _xlfn.POISSON.DIST(0,L1345,FALSE)</f>
        <v>1.7477399968131942E-4</v>
      </c>
      <c r="AY1345" s="5">
        <f t="shared" ref="AY1345:AY1350" si="1610">_xlfn.POISSON.DIST(6,K1345,FALSE) * _xlfn.POISSON.DIST(1,L1345,FALSE)</f>
        <v>4.6981826731175985E-4</v>
      </c>
      <c r="AZ1345" s="5">
        <f t="shared" ref="AZ1345:AZ1350" si="1611">_xlfn.POISSON.DIST(6,K1345,FALSE) * _xlfn.POISSON.DIST(2,L1345,FALSE)</f>
        <v>6.3147036945512206E-4</v>
      </c>
      <c r="BA1345" s="5">
        <f t="shared" ref="BA1345:BA1350" si="1612">_xlfn.POISSON.DIST(6,K1345,FALSE) * _xlfn.POISSON.DIST(3,L1345,FALSE)</f>
        <v>5.6582847062888449E-4</v>
      </c>
      <c r="BB1345" s="5">
        <f t="shared" ref="BB1345:BB1350" si="1613">_xlfn.POISSON.DIST(6,K1345,FALSE) * _xlfn.POISSON.DIST(4,L1345,FALSE)</f>
        <v>3.8025757857468556E-4</v>
      </c>
      <c r="BC1345" s="5">
        <f t="shared" ref="BC1345:BC1350" si="1614">_xlfn.POISSON.DIST(6,K1345,FALSE) * _xlfn.POISSON.DIST(5,L1345,FALSE)</f>
        <v>2.0443768183354006E-4</v>
      </c>
      <c r="BD1345" s="5">
        <f t="shared" ref="BD1345:BD1350" si="1615">_xlfn.POISSON.DIST(0,K1345,FALSE) * _xlfn.POISSON.DIST(6,L1345,FALSE)</f>
        <v>8.7979626080640725E-3</v>
      </c>
      <c r="BE1345" s="5">
        <f t="shared" ref="BE1345:BE1350" si="1616">_xlfn.POISSON.DIST(1,K1345,FALSE) * _xlfn.POISSON.DIST(6,L1345,FALSE)</f>
        <v>1.2307909790551247E-2</v>
      </c>
      <c r="BF1345" s="5">
        <f t="shared" ref="BF1345:BF1350" si="1617">_xlfn.POISSON.DIST(2,K1345,FALSE) * _xlfn.POISSON.DIST(6,L1345,FALSE)</f>
        <v>8.6090752007458443E-3</v>
      </c>
      <c r="BG1345" s="5">
        <f t="shared" ref="BG1345:BG1350" si="1618">_xlfn.POISSON.DIST(3,K1345,FALSE) * _xlfn.POISSON.DIST(6,L1345,FALSE)</f>
        <v>4.014555250694469E-3</v>
      </c>
      <c r="BH1345" s="5">
        <f t="shared" ref="BH1345:BH1350" si="1619">_xlfn.POISSON.DIST(4,K1345,FALSE) * _xlfn.POISSON.DIST(6,L1345,FALSE)</f>
        <v>1.4040405169897586E-3</v>
      </c>
      <c r="BI1345" s="5">
        <f t="shared" ref="BI1345:BI1350" si="1620">_xlfn.POISSON.DIST(5,K1345,FALSE) * _xlfn.POISSON.DIST(6,L1345,FALSE)</f>
        <v>3.9283649624856506E-4</v>
      </c>
      <c r="BJ1345" s="8">
        <f t="shared" ref="BJ1345:BJ1350" si="1621">SUM(N1345,Q1345,T1345,W1345,X1345,Y1345,AD1345,AE1345,AF1345,AG1345,AM1345,AN1345,AO1345,AP1345,AQ1345,AX1345,AY1345,AZ1345,BA1345,BB1345,BC1345)</f>
        <v>0.18019434659047198</v>
      </c>
      <c r="BK1345" s="8">
        <f t="shared" ref="BK1345:BK1350" si="1622">SUM(M1345,P1345,S1345,V1345,AC1345,AL1345,AY1345)</f>
        <v>0.17124980806785978</v>
      </c>
      <c r="BL1345" s="8">
        <f t="shared" ref="BL1345:BL1350" si="1623">SUM(O1345,R1345,U1345,AA1345,AB1345,AH1345,AI1345,AJ1345,AK1345,AR1345,AS1345,AT1345,AU1345,AV1345,BD1345,BE1345,BF1345,BG1345,BH1345,BI1345)</f>
        <v>0.57383243113216209</v>
      </c>
      <c r="BM1345" s="8">
        <f t="shared" ref="BM1345:BM1350" si="1624">SUM(S1345:BI1345)</f>
        <v>0.75363175708067631</v>
      </c>
      <c r="BN1345" s="8">
        <f t="shared" ref="BN1345:BN1350" si="1625">SUM(M1345:R1345)</f>
        <v>0.22561717775191226</v>
      </c>
    </row>
    <row r="1346" spans="1:66" x14ac:dyDescent="0.25">
      <c r="A1346" t="s">
        <v>28</v>
      </c>
      <c r="B1346" t="s">
        <v>455</v>
      </c>
      <c r="C1346" t="s">
        <v>457</v>
      </c>
      <c r="D1346" s="7" t="s">
        <v>564</v>
      </c>
      <c r="E1346">
        <f>VLOOKUP(A1346,home!$A$2:$E$405,3,FALSE)</f>
        <v>1.4313725490196101</v>
      </c>
      <c r="F1346">
        <f>VLOOKUP(B1346,home!$B$2:$E$405,3,FALSE)</f>
        <v>0.66</v>
      </c>
      <c r="G1346">
        <f>VLOOKUP(C1346,away!$B$2:$E$405,4,FALSE)</f>
        <v>0.9</v>
      </c>
      <c r="H1346">
        <f>VLOOKUP(A1346,away!$A$2:$E$405,3,FALSE)</f>
        <v>1.20588235294118</v>
      </c>
      <c r="I1346">
        <f>VLOOKUP(C1346,away!$B$2:$E$405,3,FALSE)</f>
        <v>0.62</v>
      </c>
      <c r="J1346">
        <f>VLOOKUP(B1346,home!$B$2:$E$405,4,FALSE)</f>
        <v>1.02</v>
      </c>
      <c r="K1346" s="3">
        <f t="shared" si="1570"/>
        <v>0.85023529411764842</v>
      </c>
      <c r="L1346" s="3">
        <f t="shared" si="1571"/>
        <v>0.76260000000000217</v>
      </c>
      <c r="M1346" s="5">
        <f t="shared" si="1572"/>
        <v>0.19932167657752087</v>
      </c>
      <c r="N1346" s="5">
        <f t="shared" si="1573"/>
        <v>0.16947032430891124</v>
      </c>
      <c r="O1346" s="5">
        <f t="shared" si="1574"/>
        <v>0.15200271055801784</v>
      </c>
      <c r="P1346" s="5">
        <f t="shared" si="1575"/>
        <v>0.12923806931797607</v>
      </c>
      <c r="Q1346" s="5">
        <f t="shared" si="1576"/>
        <v>7.2044825516500197E-2</v>
      </c>
      <c r="R1346" s="5">
        <f t="shared" si="1577"/>
        <v>5.7958633535772366E-2</v>
      </c>
      <c r="S1346" s="5">
        <f t="shared" si="1578"/>
        <v>2.0949149695896223E-2</v>
      </c>
      <c r="T1346" s="5">
        <f t="shared" si="1579"/>
        <v>5.4941383938883204E-2</v>
      </c>
      <c r="U1346" s="5">
        <f t="shared" si="1580"/>
        <v>4.9278475830944413E-2</v>
      </c>
      <c r="V1346" s="5">
        <f t="shared" si="1581"/>
        <v>1.509245260134906E-3</v>
      </c>
      <c r="W1346" s="5">
        <f t="shared" si="1582"/>
        <v>2.0418351137558743E-2</v>
      </c>
      <c r="X1346" s="5">
        <f t="shared" si="1583"/>
        <v>1.557103457750234E-2</v>
      </c>
      <c r="Y1346" s="5">
        <f t="shared" si="1584"/>
        <v>5.9372354844016585E-3</v>
      </c>
      <c r="Z1346" s="5">
        <f t="shared" si="1585"/>
        <v>1.4733084644793377E-2</v>
      </c>
      <c r="AA1346" s="5">
        <f t="shared" si="1586"/>
        <v>1.2526588556226107E-2</v>
      </c>
      <c r="AB1346" s="5">
        <f t="shared" si="1587"/>
        <v>5.3252738526968352E-3</v>
      </c>
      <c r="AC1346" s="5">
        <f t="shared" si="1588"/>
        <v>6.1161167621199953E-5</v>
      </c>
      <c r="AD1346" s="5">
        <f t="shared" si="1589"/>
        <v>4.3401006962099174E-3</v>
      </c>
      <c r="AE1346" s="5">
        <f t="shared" si="1590"/>
        <v>3.3097607909296925E-3</v>
      </c>
      <c r="AF1346" s="5">
        <f t="shared" si="1591"/>
        <v>1.2620117895814952E-3</v>
      </c>
      <c r="AG1346" s="5">
        <f t="shared" si="1592"/>
        <v>3.20803396911617E-4</v>
      </c>
      <c r="AH1346" s="5">
        <f t="shared" si="1593"/>
        <v>2.8088625875298647E-3</v>
      </c>
      <c r="AI1346" s="5">
        <f t="shared" si="1594"/>
        <v>2.3881941082445133E-3</v>
      </c>
      <c r="AJ1346" s="5">
        <f t="shared" si="1595"/>
        <v>1.0152634600166543E-3</v>
      </c>
      <c r="AK1346" s="5">
        <f t="shared" si="1596"/>
        <v>2.8773760884472061E-4</v>
      </c>
      <c r="AL1346" s="5">
        <f t="shared" si="1597"/>
        <v>1.5862501974335564E-6</v>
      </c>
      <c r="AM1346" s="5">
        <f t="shared" si="1598"/>
        <v>7.3802135838845026E-4</v>
      </c>
      <c r="AN1346" s="5">
        <f t="shared" si="1599"/>
        <v>5.628150879070338E-4</v>
      </c>
      <c r="AO1346" s="5">
        <f t="shared" si="1600"/>
        <v>2.1460139301895256E-4</v>
      </c>
      <c r="AP1346" s="5">
        <f t="shared" si="1601"/>
        <v>5.4551674105417903E-5</v>
      </c>
      <c r="AQ1346" s="5">
        <f t="shared" si="1602"/>
        <v>1.040027666819795E-5</v>
      </c>
      <c r="AR1346" s="5">
        <f t="shared" si="1603"/>
        <v>4.2840772185005641E-4</v>
      </c>
      <c r="AS1346" s="5">
        <f t="shared" si="1604"/>
        <v>3.6424736538945437E-4</v>
      </c>
      <c r="AT1346" s="5">
        <f t="shared" si="1605"/>
        <v>1.5484798292174061E-4</v>
      </c>
      <c r="AU1346" s="5">
        <f t="shared" si="1606"/>
        <v>4.3885740100996931E-5</v>
      </c>
      <c r="AV1346" s="5">
        <f t="shared" si="1607"/>
        <v>9.3283012855854467E-6</v>
      </c>
      <c r="AW1346" s="5">
        <f t="shared" si="1608"/>
        <v>2.8569663048586944E-8</v>
      </c>
      <c r="AX1346" s="5">
        <f t="shared" si="1609"/>
        <v>1.045819677857517E-4</v>
      </c>
      <c r="AY1346" s="5">
        <f t="shared" si="1610"/>
        <v>7.9754208633414468E-5</v>
      </c>
      <c r="AZ1346" s="5">
        <f t="shared" si="1611"/>
        <v>3.0410279751921022E-5</v>
      </c>
      <c r="BA1346" s="5">
        <f t="shared" si="1612"/>
        <v>7.7302931129383456E-6</v>
      </c>
      <c r="BB1346" s="5">
        <f t="shared" si="1613"/>
        <v>1.4737803819816996E-6</v>
      </c>
      <c r="BC1346" s="5">
        <f t="shared" si="1614"/>
        <v>2.2478098385984956E-7</v>
      </c>
      <c r="BD1346" s="5">
        <f t="shared" si="1615"/>
        <v>5.4450621447142297E-5</v>
      </c>
      <c r="BE1346" s="5">
        <f t="shared" si="1616"/>
        <v>4.6295840140999762E-5</v>
      </c>
      <c r="BF1346" s="5">
        <f t="shared" si="1617"/>
        <v>1.968117862935328E-5</v>
      </c>
      <c r="BG1346" s="5">
        <f t="shared" si="1618"/>
        <v>5.5778775668367226E-6</v>
      </c>
      <c r="BH1346" s="5">
        <f t="shared" si="1619"/>
        <v>1.185627093397913E-6</v>
      </c>
      <c r="BI1346" s="5">
        <f t="shared" si="1620"/>
        <v>2.016124000938055E-7</v>
      </c>
      <c r="BJ1346" s="8">
        <f t="shared" si="1621"/>
        <v>0.34942039673812808</v>
      </c>
      <c r="BK1346" s="8">
        <f t="shared" si="1622"/>
        <v>0.35116064247798018</v>
      </c>
      <c r="BL1346" s="8">
        <f t="shared" si="1623"/>
        <v>0.28471984996711902</v>
      </c>
      <c r="BM1346" s="8">
        <f t="shared" si="1624"/>
        <v>0.21991800837435152</v>
      </c>
      <c r="BN1346" s="8">
        <f t="shared" si="1625"/>
        <v>0.78003623981469861</v>
      </c>
    </row>
    <row r="1347" spans="1:66" x14ac:dyDescent="0.25">
      <c r="A1347" t="s">
        <v>301</v>
      </c>
      <c r="B1347" t="s">
        <v>308</v>
      </c>
      <c r="C1347" t="s">
        <v>360</v>
      </c>
      <c r="D1347" s="7" t="s">
        <v>564</v>
      </c>
      <c r="E1347">
        <f>VLOOKUP(A1347,home!$A$2:$E$405,3,FALSE)</f>
        <v>1.42105263157895</v>
      </c>
      <c r="F1347">
        <f>VLOOKUP(B1347,home!$B$2:$E$405,3,FALSE)</f>
        <v>1.3</v>
      </c>
      <c r="G1347">
        <f>VLOOKUP(C1347,away!$B$2:$E$405,4,FALSE)</f>
        <v>0.93</v>
      </c>
      <c r="H1347">
        <f>VLOOKUP(A1347,away!$A$2:$E$405,3,FALSE)</f>
        <v>1.0815789473684201</v>
      </c>
      <c r="I1347">
        <f>VLOOKUP(C1347,away!$B$2:$E$405,3,FALSE)</f>
        <v>0.74</v>
      </c>
      <c r="J1347">
        <f>VLOOKUP(B1347,home!$B$2:$E$405,4,FALSE)</f>
        <v>0.69</v>
      </c>
      <c r="K1347" s="3">
        <f t="shared" si="1570"/>
        <v>1.7180526315789508</v>
      </c>
      <c r="L1347" s="3">
        <f t="shared" si="1571"/>
        <v>0.55225421052631529</v>
      </c>
      <c r="M1347" s="5">
        <f t="shared" si="1572"/>
        <v>0.10328048441929466</v>
      </c>
      <c r="N1347" s="5">
        <f t="shared" si="1573"/>
        <v>0.177441308047318</v>
      </c>
      <c r="O1347" s="5">
        <f t="shared" si="1574"/>
        <v>5.7037082385752981E-2</v>
      </c>
      <c r="P1347" s="5">
        <f t="shared" si="1575"/>
        <v>9.799270949042832E-2</v>
      </c>
      <c r="Q1347" s="5">
        <f t="shared" si="1576"/>
        <v>0.15242675312075302</v>
      </c>
      <c r="R1347" s="5">
        <f t="shared" si="1577"/>
        <v>1.5749484451834207E-2</v>
      </c>
      <c r="S1347" s="5">
        <f t="shared" si="1578"/>
        <v>2.3243914780384078E-2</v>
      </c>
      <c r="T1347" s="5">
        <f t="shared" si="1579"/>
        <v>8.4178316207791024E-2</v>
      </c>
      <c r="U1347" s="5">
        <f t="shared" si="1580"/>
        <v>2.7058443208485525E-2</v>
      </c>
      <c r="V1347" s="5">
        <f t="shared" si="1581"/>
        <v>2.4504297972880464E-3</v>
      </c>
      <c r="W1347" s="5">
        <f t="shared" si="1582"/>
        <v>8.7292394774048279E-2</v>
      </c>
      <c r="X1347" s="5">
        <f t="shared" si="1583"/>
        <v>4.8207592560893478E-2</v>
      </c>
      <c r="Y1347" s="5">
        <f t="shared" si="1584"/>
        <v>1.3311422985545248E-2</v>
      </c>
      <c r="Z1347" s="5">
        <f t="shared" si="1585"/>
        <v>2.8992397007147263E-3</v>
      </c>
      <c r="AA1347" s="5">
        <f t="shared" si="1586"/>
        <v>4.9810463973911047E-3</v>
      </c>
      <c r="AB1347" s="5">
        <f t="shared" si="1587"/>
        <v>4.2788499355273209E-3</v>
      </c>
      <c r="AC1347" s="5">
        <f t="shared" si="1588"/>
        <v>1.4531076260586675E-4</v>
      </c>
      <c r="AD1347" s="5">
        <f t="shared" si="1589"/>
        <v>3.7493232139595579E-2</v>
      </c>
      <c r="AE1347" s="5">
        <f t="shared" si="1590"/>
        <v>2.0705795315332228E-2</v>
      </c>
      <c r="AF1347" s="5">
        <f t="shared" si="1591"/>
        <v>5.7174313225941383E-3</v>
      </c>
      <c r="AG1347" s="5">
        <f t="shared" si="1592"/>
        <v>1.052491840432551E-3</v>
      </c>
      <c r="AH1347" s="5">
        <f t="shared" si="1593"/>
        <v>4.0027933301119042E-4</v>
      </c>
      <c r="AI1347" s="5">
        <f t="shared" si="1594"/>
        <v>6.8770096144654279E-4</v>
      </c>
      <c r="AJ1347" s="5">
        <f t="shared" si="1595"/>
        <v>5.9075322327630387E-4</v>
      </c>
      <c r="AK1347" s="5">
        <f t="shared" si="1596"/>
        <v>3.3831504328786716E-4</v>
      </c>
      <c r="AL1347" s="5">
        <f t="shared" si="1597"/>
        <v>5.5148445230216662E-6</v>
      </c>
      <c r="AM1347" s="5">
        <f t="shared" si="1598"/>
        <v>1.2883069228766527E-2</v>
      </c>
      <c r="AN1347" s="5">
        <f t="shared" si="1599"/>
        <v>7.1147292260883245E-3</v>
      </c>
      <c r="AO1347" s="5">
        <f t="shared" si="1600"/>
        <v>1.9645695859309546E-3</v>
      </c>
      <c r="AP1347" s="5">
        <f t="shared" si="1601"/>
        <v>3.6164727523410324E-4</v>
      </c>
      <c r="AQ1347" s="5">
        <f t="shared" si="1602"/>
        <v>4.9930307618350678E-5</v>
      </c>
      <c r="AR1347" s="5">
        <f t="shared" si="1603"/>
        <v>4.4211189408419024E-5</v>
      </c>
      <c r="AS1347" s="5">
        <f t="shared" si="1604"/>
        <v>7.5957150308369732E-5</v>
      </c>
      <c r="AT1347" s="5">
        <f t="shared" si="1605"/>
        <v>6.5249190987266283E-5</v>
      </c>
      <c r="AU1347" s="5">
        <f t="shared" si="1606"/>
        <v>3.7367181428023473E-5</v>
      </c>
      <c r="AV1347" s="5">
        <f t="shared" si="1607"/>
        <v>1.6049696096775959E-5</v>
      </c>
      <c r="AW1347" s="5">
        <f t="shared" si="1608"/>
        <v>1.4534706690229664E-7</v>
      </c>
      <c r="AX1347" s="5">
        <f t="shared" si="1609"/>
        <v>3.6889651652160242E-3</v>
      </c>
      <c r="AY1347" s="5">
        <f t="shared" si="1610"/>
        <v>2.0372465449754536E-3</v>
      </c>
      <c r="AZ1347" s="5">
        <f t="shared" si="1611"/>
        <v>5.6253899117144127E-4</v>
      </c>
      <c r="BA1347" s="5">
        <f t="shared" si="1612"/>
        <v>1.0355484215321807E-4</v>
      </c>
      <c r="BB1347" s="5">
        <f t="shared" si="1613"/>
        <v>1.4297149399875658E-5</v>
      </c>
      <c r="BC1347" s="5">
        <f t="shared" si="1614"/>
        <v>1.5791321909210235E-6</v>
      </c>
      <c r="BD1347" s="5">
        <f t="shared" si="1615"/>
        <v>4.0693025838626377E-6</v>
      </c>
      <c r="BE1347" s="5">
        <f t="shared" si="1616"/>
        <v>6.9912760128962279E-6</v>
      </c>
      <c r="BF1347" s="5">
        <f t="shared" si="1617"/>
        <v>6.0056900760255812E-6</v>
      </c>
      <c r="BG1347" s="5">
        <f t="shared" si="1618"/>
        <v>3.4393638798544466E-6</v>
      </c>
      <c r="BH1347" s="5">
        <f t="shared" si="1619"/>
        <v>1.477252041185381E-6</v>
      </c>
      <c r="BI1347" s="5">
        <f t="shared" si="1620"/>
        <v>5.0759935137278375E-7</v>
      </c>
      <c r="BJ1347" s="8">
        <f t="shared" si="1621"/>
        <v>0.65660886576304855</v>
      </c>
      <c r="BK1347" s="8">
        <f t="shared" si="1622"/>
        <v>0.22915561063949944</v>
      </c>
      <c r="BL1347" s="8">
        <f t="shared" si="1623"/>
        <v>0.11138327983218708</v>
      </c>
      <c r="BM1347" s="8">
        <f t="shared" si="1624"/>
        <v>0.39408207282216018</v>
      </c>
      <c r="BN1347" s="8">
        <f t="shared" si="1625"/>
        <v>0.60392782191538119</v>
      </c>
    </row>
    <row r="1348" spans="1:66" x14ac:dyDescent="0.25">
      <c r="A1348" t="s">
        <v>303</v>
      </c>
      <c r="B1348" t="s">
        <v>333</v>
      </c>
      <c r="C1348" t="s">
        <v>343</v>
      </c>
      <c r="D1348" s="7" t="s">
        <v>564</v>
      </c>
      <c r="E1348">
        <f>VLOOKUP(A1348,home!$A$2:$E$405,3,FALSE)</f>
        <v>1.3961038961039001</v>
      </c>
      <c r="F1348">
        <f>VLOOKUP(B1348,home!$B$2:$E$405,3,FALSE)</f>
        <v>1.19</v>
      </c>
      <c r="G1348">
        <f>VLOOKUP(C1348,away!$B$2:$E$405,4,FALSE)</f>
        <v>1.19</v>
      </c>
      <c r="H1348">
        <f>VLOOKUP(A1348,away!$A$2:$E$405,3,FALSE)</f>
        <v>1.0324675324675301</v>
      </c>
      <c r="I1348">
        <f>VLOOKUP(C1348,away!$B$2:$E$405,3,FALSE)</f>
        <v>0.81</v>
      </c>
      <c r="J1348">
        <f>VLOOKUP(B1348,home!$B$2:$E$405,4,FALSE)</f>
        <v>0.88</v>
      </c>
      <c r="K1348" s="3">
        <f t="shared" si="1570"/>
        <v>1.9770227272727328</v>
      </c>
      <c r="L1348" s="3">
        <f t="shared" si="1571"/>
        <v>0.73594285714285546</v>
      </c>
      <c r="M1348" s="5">
        <f t="shared" si="1572"/>
        <v>6.6339778494270404E-2</v>
      </c>
      <c r="N1348" s="5">
        <f t="shared" si="1573"/>
        <v>0.13115524980541146</v>
      </c>
      <c r="O1348" s="5">
        <f t="shared" si="1574"/>
        <v>4.8822286127297519E-2</v>
      </c>
      <c r="P1348" s="5">
        <f t="shared" si="1575"/>
        <v>9.6522769271079431E-2</v>
      </c>
      <c r="Q1348" s="5">
        <f t="shared" si="1576"/>
        <v>0.12964845483321558</v>
      </c>
      <c r="R1348" s="5">
        <f t="shared" si="1577"/>
        <v>1.7965206372384662E-2</v>
      </c>
      <c r="S1348" s="5">
        <f t="shared" si="1578"/>
        <v>3.5109572262751423E-2</v>
      </c>
      <c r="T1348" s="5">
        <f t="shared" si="1579"/>
        <v>9.5413854274113127E-2</v>
      </c>
      <c r="U1348" s="5">
        <f t="shared" si="1580"/>
        <v>3.55176212983494E-2</v>
      </c>
      <c r="V1348" s="5">
        <f t="shared" si="1581"/>
        <v>5.6759529327516586E-3</v>
      </c>
      <c r="W1348" s="5">
        <f t="shared" si="1582"/>
        <v>8.5439313920353172E-2</v>
      </c>
      <c r="X1348" s="5">
        <f t="shared" si="1583"/>
        <v>6.2878452798870055E-2</v>
      </c>
      <c r="Y1348" s="5">
        <f t="shared" si="1584"/>
        <v>2.3137474102761294E-2</v>
      </c>
      <c r="Z1348" s="5">
        <f t="shared" si="1585"/>
        <v>4.4071217689512672E-3</v>
      </c>
      <c r="AA1348" s="5">
        <f t="shared" si="1586"/>
        <v>8.7129798990750653E-3</v>
      </c>
      <c r="AB1348" s="5">
        <f t="shared" si="1587"/>
        <v>8.6128796413709446E-3</v>
      </c>
      <c r="AC1348" s="5">
        <f t="shared" si="1588"/>
        <v>5.1614836881842721E-4</v>
      </c>
      <c r="AD1348" s="5">
        <f t="shared" si="1589"/>
        <v>4.2228866355781956E-2</v>
      </c>
      <c r="AE1348" s="5">
        <f t="shared" si="1590"/>
        <v>3.1078032559777976E-2</v>
      </c>
      <c r="AF1348" s="5">
        <f t="shared" si="1591"/>
        <v>1.1435828038210845E-2</v>
      </c>
      <c r="AG1348" s="5">
        <f t="shared" si="1592"/>
        <v>2.8053719867450885E-3</v>
      </c>
      <c r="AH1348" s="5">
        <f t="shared" si="1593"/>
        <v>8.1084744660461772E-4</v>
      </c>
      <c r="AI1348" s="5">
        <f t="shared" si="1594"/>
        <v>1.6030638302883928E-3</v>
      </c>
      <c r="AJ1348" s="5">
        <f t="shared" si="1595"/>
        <v>1.5846468128745161E-3</v>
      </c>
      <c r="AK1348" s="5">
        <f t="shared" si="1596"/>
        <v>1.0442942545844064E-3</v>
      </c>
      <c r="AL1348" s="5">
        <f t="shared" si="1597"/>
        <v>3.0039334495159908E-5</v>
      </c>
      <c r="AM1348" s="5">
        <f t="shared" si="1598"/>
        <v>1.6697485706468763E-2</v>
      </c>
      <c r="AN1348" s="5">
        <f t="shared" si="1599"/>
        <v>1.2288395337920612E-2</v>
      </c>
      <c r="AO1348" s="5">
        <f t="shared" si="1600"/>
        <v>4.5217783873451193E-3</v>
      </c>
      <c r="AP1348" s="5">
        <f t="shared" si="1601"/>
        <v>1.1092568352498602E-3</v>
      </c>
      <c r="AQ1348" s="5">
        <f t="shared" si="1602"/>
        <v>2.0408741115975594E-4</v>
      </c>
      <c r="AR1348" s="5">
        <f t="shared" si="1603"/>
        <v>1.193474773122383E-4</v>
      </c>
      <c r="AS1348" s="5">
        <f t="shared" si="1604"/>
        <v>2.3595267508896194E-4</v>
      </c>
      <c r="AT1348" s="5">
        <f t="shared" si="1605"/>
        <v>2.3324190060583833E-4</v>
      </c>
      <c r="AU1348" s="5">
        <f t="shared" si="1606"/>
        <v>1.5370817948334335E-4</v>
      </c>
      <c r="AV1348" s="5">
        <f t="shared" si="1607"/>
        <v>7.5971141051571568E-5</v>
      </c>
      <c r="AW1348" s="5">
        <f t="shared" si="1608"/>
        <v>1.2140695381427369E-6</v>
      </c>
      <c r="AX1348" s="5">
        <f t="shared" si="1609"/>
        <v>5.501884788333385E-3</v>
      </c>
      <c r="AY1348" s="5">
        <f t="shared" si="1610"/>
        <v>4.0490728107968861E-3</v>
      </c>
      <c r="AZ1348" s="5">
        <f t="shared" si="1611"/>
        <v>1.4899431065786561E-3</v>
      </c>
      <c r="BA1348" s="5">
        <f t="shared" si="1612"/>
        <v>3.655043289452661E-4</v>
      </c>
      <c r="BB1348" s="5">
        <f t="shared" si="1613"/>
        <v>6.72475750355153E-5</v>
      </c>
      <c r="BC1348" s="5">
        <f t="shared" si="1614"/>
        <v>9.8980745015131409E-6</v>
      </c>
      <c r="BD1348" s="5">
        <f t="shared" si="1615"/>
        <v>1.4638820574326786E-5</v>
      </c>
      <c r="BE1348" s="5">
        <f t="shared" si="1616"/>
        <v>2.8941280975911733E-5</v>
      </c>
      <c r="BF1348" s="5">
        <f t="shared" si="1617"/>
        <v>2.8608785122881741E-5</v>
      </c>
      <c r="BG1348" s="5">
        <f t="shared" si="1618"/>
        <v>1.8853406129199743E-5</v>
      </c>
      <c r="BH1348" s="5">
        <f t="shared" si="1619"/>
        <v>9.3184031009827363E-6</v>
      </c>
      <c r="BI1348" s="5">
        <f t="shared" si="1620"/>
        <v>3.684538942506317E-6</v>
      </c>
      <c r="BJ1348" s="8">
        <f t="shared" si="1621"/>
        <v>0.66152545303757582</v>
      </c>
      <c r="BK1348" s="8">
        <f t="shared" si="1622"/>
        <v>0.2082433334749634</v>
      </c>
      <c r="BL1348" s="8">
        <f t="shared" si="1623"/>
        <v>0.12559609229121727</v>
      </c>
      <c r="BM1348" s="8">
        <f t="shared" si="1624"/>
        <v>0.50527039692778986</v>
      </c>
      <c r="BN1348" s="8">
        <f t="shared" si="1625"/>
        <v>0.49045374490365901</v>
      </c>
    </row>
    <row r="1349" spans="1:66" x14ac:dyDescent="0.25">
      <c r="A1349" t="s">
        <v>35</v>
      </c>
      <c r="B1349" t="s">
        <v>285</v>
      </c>
      <c r="C1349" t="s">
        <v>213</v>
      </c>
      <c r="D1349" s="7" t="s">
        <v>564</v>
      </c>
      <c r="E1349">
        <f>VLOOKUP(A1349,home!$A$2:$E$405,3,FALSE)</f>
        <v>1.5947368421052599</v>
      </c>
      <c r="F1349">
        <f>VLOOKUP(B1349,home!$B$2:$E$405,3,FALSE)</f>
        <v>1.06</v>
      </c>
      <c r="G1349">
        <f>VLOOKUP(C1349,away!$B$2:$E$405,4,FALSE)</f>
        <v>0.69</v>
      </c>
      <c r="H1349">
        <f>VLOOKUP(A1349,away!$A$2:$E$405,3,FALSE)</f>
        <v>1.21315789473684</v>
      </c>
      <c r="I1349">
        <f>VLOOKUP(C1349,away!$B$2:$E$405,3,FALSE)</f>
        <v>0.86</v>
      </c>
      <c r="J1349">
        <f>VLOOKUP(B1349,home!$B$2:$E$405,4,FALSE)</f>
        <v>1</v>
      </c>
      <c r="K1349" s="3">
        <f t="shared" si="1570"/>
        <v>1.166390526315787</v>
      </c>
      <c r="L1349" s="3">
        <f t="shared" si="1571"/>
        <v>1.0433157894736824</v>
      </c>
      <c r="M1349" s="5">
        <f t="shared" si="1572"/>
        <v>0.10973287059519179</v>
      </c>
      <c r="N1349" s="5">
        <f t="shared" si="1573"/>
        <v>0.12799138068766788</v>
      </c>
      <c r="O1349" s="5">
        <f t="shared" si="1574"/>
        <v>0.11448603651623596</v>
      </c>
      <c r="P1349" s="5">
        <f t="shared" si="1575"/>
        <v>0.13353542838798085</v>
      </c>
      <c r="Q1349" s="5">
        <f t="shared" si="1576"/>
        <v>7.4643966942086623E-2</v>
      </c>
      <c r="R1349" s="5">
        <f t="shared" si="1577"/>
        <v>5.9722544785824762E-2</v>
      </c>
      <c r="S1349" s="5">
        <f t="shared" si="1578"/>
        <v>4.0625271484383517E-2</v>
      </c>
      <c r="T1349" s="5">
        <f t="shared" si="1579"/>
        <v>7.7877229299630563E-2</v>
      </c>
      <c r="U1349" s="5">
        <f t="shared" si="1580"/>
        <v>6.9659810445656306E-2</v>
      </c>
      <c r="V1349" s="5">
        <f t="shared" si="1581"/>
        <v>5.4930497242180682E-3</v>
      </c>
      <c r="W1349" s="5">
        <f t="shared" si="1582"/>
        <v>2.9021338629292879E-2</v>
      </c>
      <c r="X1349" s="5">
        <f t="shared" si="1583"/>
        <v>3.0278420823603776E-2</v>
      </c>
      <c r="Y1349" s="5">
        <f t="shared" si="1584"/>
        <v>1.5794977262797275E-2</v>
      </c>
      <c r="Z1349" s="5">
        <f t="shared" si="1585"/>
        <v>2.0769824654200041E-2</v>
      </c>
      <c r="AA1349" s="5">
        <f t="shared" si="1586"/>
        <v>2.422572670989899E-2</v>
      </c>
      <c r="AB1349" s="5">
        <f t="shared" si="1587"/>
        <v>1.4128329063770756E-2</v>
      </c>
      <c r="AC1349" s="5">
        <f t="shared" si="1588"/>
        <v>4.1778545030612745E-4</v>
      </c>
      <c r="AD1349" s="5">
        <f t="shared" si="1589"/>
        <v>8.4625536095523958E-3</v>
      </c>
      <c r="AE1349" s="5">
        <f t="shared" si="1590"/>
        <v>8.8291158001135173E-3</v>
      </c>
      <c r="AF1349" s="5">
        <f t="shared" si="1591"/>
        <v>4.605777960674998E-3</v>
      </c>
      <c r="AG1349" s="5">
        <f t="shared" si="1592"/>
        <v>1.6017602897273743E-3</v>
      </c>
      <c r="AH1349" s="5">
        <f t="shared" si="1593"/>
        <v>5.4173715015816666E-3</v>
      </c>
      <c r="AI1349" s="5">
        <f t="shared" si="1594"/>
        <v>6.3187707969779849E-3</v>
      </c>
      <c r="AJ1349" s="5">
        <f t="shared" si="1595"/>
        <v>3.6850771977779894E-3</v>
      </c>
      <c r="AK1349" s="5">
        <f t="shared" si="1596"/>
        <v>1.4327463774101918E-3</v>
      </c>
      <c r="AL1349" s="5">
        <f t="shared" si="1597"/>
        <v>2.0336352736711787E-5</v>
      </c>
      <c r="AM1349" s="5">
        <f t="shared" si="1598"/>
        <v>1.9741284717242759E-3</v>
      </c>
      <c r="AN1349" s="5">
        <f t="shared" si="1599"/>
        <v>2.0596394049994869E-3</v>
      </c>
      <c r="AO1349" s="5">
        <f t="shared" si="1600"/>
        <v>1.0744271559290724E-3</v>
      </c>
      <c r="AP1349" s="5">
        <f t="shared" si="1601"/>
        <v>3.7365560547336781E-4</v>
      </c>
      <c r="AQ1349" s="5">
        <f t="shared" si="1602"/>
        <v>9.7460198253928389E-5</v>
      </c>
      <c r="AR1349" s="5">
        <f t="shared" si="1603"/>
        <v>1.1304058450089813E-3</v>
      </c>
      <c r="AS1349" s="5">
        <f t="shared" si="1604"/>
        <v>1.3184946685104676E-3</v>
      </c>
      <c r="AT1349" s="5">
        <f t="shared" si="1605"/>
        <v>7.6893984517424196E-4</v>
      </c>
      <c r="AU1349" s="5">
        <f t="shared" si="1606"/>
        <v>2.9896138357265464E-4</v>
      </c>
      <c r="AV1349" s="5">
        <f t="shared" si="1607"/>
        <v>8.7176431383351085E-5</v>
      </c>
      <c r="AW1349" s="5">
        <f t="shared" si="1608"/>
        <v>6.8743292481711233E-7</v>
      </c>
      <c r="AX1349" s="5">
        <f t="shared" si="1609"/>
        <v>3.8376745785824294E-4</v>
      </c>
      <c r="AY1349" s="5">
        <f t="shared" si="1610"/>
        <v>4.0039064826968086E-4</v>
      </c>
      <c r="AZ1349" s="5">
        <f t="shared" si="1611"/>
        <v>2.0886694264868078E-4</v>
      </c>
      <c r="BA1349" s="5">
        <f t="shared" si="1612"/>
        <v>7.263805972148758E-5</v>
      </c>
      <c r="BB1349" s="5">
        <f t="shared" si="1613"/>
        <v>1.8946108656040075E-5</v>
      </c>
      <c r="BC1349" s="5">
        <f t="shared" si="1614"/>
        <v>3.9533548619861248E-6</v>
      </c>
      <c r="BD1349" s="5">
        <f t="shared" si="1615"/>
        <v>1.9656171110186835E-4</v>
      </c>
      <c r="BE1349" s="5">
        <f t="shared" si="1616"/>
        <v>2.292677176656399E-4</v>
      </c>
      <c r="BF1349" s="5">
        <f t="shared" si="1617"/>
        <v>1.3370784693762252E-4</v>
      </c>
      <c r="BG1349" s="5">
        <f t="shared" si="1618"/>
        <v>5.1985188654041415E-5</v>
      </c>
      <c r="BH1349" s="5">
        <f t="shared" si="1619"/>
        <v>1.5158757888703203E-5</v>
      </c>
      <c r="BI1349" s="5">
        <f t="shared" si="1620"/>
        <v>3.5362063184196222E-6</v>
      </c>
      <c r="BJ1349" s="8">
        <f t="shared" si="1621"/>
        <v>0.38577439471354347</v>
      </c>
      <c r="BK1349" s="8">
        <f t="shared" si="1622"/>
        <v>0.29022513264308675</v>
      </c>
      <c r="BL1349" s="8">
        <f t="shared" si="1623"/>
        <v>0.30331060899735063</v>
      </c>
      <c r="BM1349" s="8">
        <f t="shared" si="1624"/>
        <v>0.37956802987784821</v>
      </c>
      <c r="BN1349" s="8">
        <f t="shared" si="1625"/>
        <v>0.62011222791498788</v>
      </c>
    </row>
    <row r="1350" spans="1:66" s="15" customFormat="1" x14ac:dyDescent="0.25">
      <c r="A1350" s="15" t="s">
        <v>35</v>
      </c>
      <c r="B1350" s="15" t="s">
        <v>466</v>
      </c>
      <c r="C1350" s="15" t="s">
        <v>218</v>
      </c>
      <c r="D1350" s="23" t="s">
        <v>564</v>
      </c>
      <c r="E1350" s="15">
        <f>VLOOKUP(A1350,home!$A$2:$E$405,3,FALSE)</f>
        <v>1.5947368421052599</v>
      </c>
      <c r="F1350" s="15">
        <f>VLOOKUP(B1350,home!$B$2:$E$405,3,FALSE)</f>
        <v>1.1599999999999999</v>
      </c>
      <c r="G1350" s="15">
        <f>VLOOKUP(C1350,away!$B$2:$E$405,4,FALSE)</f>
        <v>0.63</v>
      </c>
      <c r="H1350" s="15">
        <f>VLOOKUP(A1350,away!$A$2:$E$405,3,FALSE)</f>
        <v>1.21315789473684</v>
      </c>
      <c r="I1350" s="15">
        <f>VLOOKUP(C1350,away!$B$2:$E$405,3,FALSE)</f>
        <v>1.1200000000000001</v>
      </c>
      <c r="J1350" s="15">
        <f>VLOOKUP(B1350,home!$B$2:$E$405,4,FALSE)</f>
        <v>0.74</v>
      </c>
      <c r="K1350" s="17">
        <f t="shared" si="1570"/>
        <v>1.1654336842105237</v>
      </c>
      <c r="L1350" s="17">
        <f t="shared" si="1571"/>
        <v>1.0054652631578931</v>
      </c>
      <c r="M1350" s="18">
        <f t="shared" si="1572"/>
        <v>0.11407502336259136</v>
      </c>
      <c r="N1350" s="18">
        <f t="shared" si="1573"/>
        <v>0.13294687475386643</v>
      </c>
      <c r="O1350" s="18">
        <f t="shared" si="1574"/>
        <v>0.11469847338501071</v>
      </c>
      <c r="P1350" s="18">
        <f t="shared" si="1575"/>
        <v>0.13367346441041575</v>
      </c>
      <c r="Q1350" s="18">
        <f t="shared" si="1576"/>
        <v>7.7470383024336814E-2</v>
      </c>
      <c r="R1350" s="18">
        <f t="shared" si="1577"/>
        <v>5.7662665362934198E-2</v>
      </c>
      <c r="S1350" s="18">
        <f t="shared" si="1578"/>
        <v>3.9159744527701622E-2</v>
      </c>
      <c r="T1350" s="18">
        <f t="shared" si="1579"/>
        <v>7.7893779054507575E-2</v>
      </c>
      <c r="U1350" s="18">
        <f t="shared" si="1580"/>
        <v>6.7202012535322972E-2</v>
      </c>
      <c r="V1350" s="18">
        <f t="shared" si="1581"/>
        <v>5.0986121648949915E-3</v>
      </c>
      <c r="W1350" s="18">
        <f t="shared" si="1582"/>
        <v>3.0095531301751098E-2</v>
      </c>
      <c r="X1350" s="18">
        <f t="shared" si="1583"/>
        <v>3.0260011300191774E-2</v>
      </c>
      <c r="Y1350" s="18">
        <f t="shared" si="1584"/>
        <v>1.5212695112554072E-2</v>
      </c>
      <c r="Z1350" s="18">
        <f t="shared" si="1585"/>
        <v>1.9325935667842721E-2</v>
      </c>
      <c r="AA1350" s="18">
        <f t="shared" si="1586"/>
        <v>2.2523096406189515E-2</v>
      </c>
      <c r="AB1350" s="18">
        <f t="shared" si="1587"/>
        <v>1.3124587612247125E-2</v>
      </c>
      <c r="AC1350" s="18">
        <f t="shared" si="1588"/>
        <v>3.7341059181743243E-4</v>
      </c>
      <c r="AD1350" s="18">
        <f t="shared" si="1589"/>
        <v>8.7685864808182239E-3</v>
      </c>
      <c r="AE1350" s="18">
        <f t="shared" si="1590"/>
        <v>8.8165091134586385E-3</v>
      </c>
      <c r="AF1350" s="18">
        <f t="shared" si="1591"/>
        <v>4.432346827948826E-3</v>
      </c>
      <c r="AG1350" s="18">
        <f t="shared" si="1592"/>
        <v>1.4855235899235398E-3</v>
      </c>
      <c r="AH1350" s="18">
        <f t="shared" si="1593"/>
        <v>4.8578892480099977E-3</v>
      </c>
      <c r="AI1350" s="18">
        <f t="shared" si="1594"/>
        <v>5.6615477637949833E-3</v>
      </c>
      <c r="AJ1350" s="18">
        <f t="shared" si="1595"/>
        <v>3.2990792343467194E-3</v>
      </c>
      <c r="AK1350" s="18">
        <f t="shared" si="1596"/>
        <v>1.2816193555290443E-3</v>
      </c>
      <c r="AL1350" s="18">
        <f t="shared" si="1597"/>
        <v>1.7502547353288029E-5</v>
      </c>
      <c r="AM1350" s="18">
        <f t="shared" si="1598"/>
        <v>2.0438412095317134E-3</v>
      </c>
      <c r="AN1350" s="18">
        <f t="shared" si="1599"/>
        <v>2.0550113395947506E-3</v>
      </c>
      <c r="AO1350" s="18">
        <f t="shared" si="1600"/>
        <v>1.0331212586790453E-3</v>
      </c>
      <c r="AP1350" s="18">
        <f t="shared" si="1601"/>
        <v>3.4625584607724663E-4</v>
      </c>
      <c r="AQ1350" s="18">
        <f t="shared" si="1602"/>
        <v>8.7037056349004429E-5</v>
      </c>
      <c r="AR1350" s="18">
        <f t="shared" si="1603"/>
        <v>9.7688777822845484E-4</v>
      </c>
      <c r="AS1350" s="18">
        <f t="shared" si="1604"/>
        <v>1.1384979224410214E-3</v>
      </c>
      <c r="AT1350" s="18">
        <f t="shared" si="1605"/>
        <v>6.634219141082332E-4</v>
      </c>
      <c r="AU1350" s="18">
        <f t="shared" si="1606"/>
        <v>2.5772474851505205E-4</v>
      </c>
      <c r="AV1350" s="18">
        <f t="shared" si="1607"/>
        <v>7.5090275793531893E-5</v>
      </c>
      <c r="AW1350" s="18">
        <f t="shared" si="1608"/>
        <v>5.6970941670085103E-7</v>
      </c>
      <c r="AX1350" s="18">
        <f t="shared" si="1609"/>
        <v>3.9699356512763983E-4</v>
      </c>
      <c r="AY1350" s="18">
        <f t="shared" si="1610"/>
        <v>3.991632394330525E-4</v>
      </c>
      <c r="AZ1350" s="18">
        <f t="shared" si="1611"/>
        <v>2.0067238578975563E-4</v>
      </c>
      <c r="BA1350" s="18">
        <f t="shared" si="1612"/>
        <v>6.7256371062206292E-5</v>
      </c>
      <c r="BB1350" s="18">
        <f t="shared" si="1613"/>
        <v>1.6905986207276537E-5</v>
      </c>
      <c r="BC1350" s="18">
        <f t="shared" si="1614"/>
        <v>3.3996763741686043E-6</v>
      </c>
      <c r="BD1350" s="18">
        <f t="shared" si="1615"/>
        <v>1.6370445450203372E-4</v>
      </c>
      <c r="BE1350" s="18">
        <f t="shared" si="1616"/>
        <v>1.9078668553197925E-4</v>
      </c>
      <c r="BF1350" s="18">
        <f t="shared" si="1617"/>
        <v>1.1117461490892459E-4</v>
      </c>
      <c r="BG1350" s="18">
        <f t="shared" si="1618"/>
        <v>4.3188880347998087E-5</v>
      </c>
      <c r="BH1350" s="18">
        <f t="shared" si="1619"/>
        <v>1.2583443985223713E-5</v>
      </c>
      <c r="BI1350" s="18">
        <f t="shared" si="1620"/>
        <v>2.9330338967512037E-6</v>
      </c>
      <c r="BJ1350" s="19">
        <f t="shared" si="1621"/>
        <v>0.39403189849358289</v>
      </c>
      <c r="BK1350" s="19">
        <f t="shared" si="1622"/>
        <v>0.2927969208442075</v>
      </c>
      <c r="BL1350" s="19">
        <f t="shared" si="1623"/>
        <v>0.29394696465564452</v>
      </c>
      <c r="BM1350" s="19">
        <f t="shared" si="1624"/>
        <v>0.36917624183210601</v>
      </c>
      <c r="BN1350" s="19">
        <f t="shared" si="1625"/>
        <v>0.63052688429915527</v>
      </c>
    </row>
    <row r="1351" spans="1:66" x14ac:dyDescent="0.25">
      <c r="A1351" t="s">
        <v>72</v>
      </c>
      <c r="B1351" t="s">
        <v>75</v>
      </c>
      <c r="C1351" t="s">
        <v>87</v>
      </c>
      <c r="D1351" t="s">
        <v>565</v>
      </c>
      <c r="E1351">
        <f>VLOOKUP(A1351,home!$A$2:$E$405,3,FALSE)</f>
        <v>1.4148550724637701</v>
      </c>
      <c r="F1351">
        <f>VLOOKUP(B1351,home!$B$2:$E$405,3,FALSE)</f>
        <v>1.1100000000000001</v>
      </c>
      <c r="G1351">
        <f>VLOOKUP(C1351,away!$B$2:$E$405,4,FALSE)</f>
        <v>1.08</v>
      </c>
      <c r="H1351">
        <f>VLOOKUP(A1351,away!$A$2:$E$405,3,FALSE)</f>
        <v>1.0942028985507199</v>
      </c>
      <c r="I1351">
        <f>VLOOKUP(C1351,away!$B$2:$E$405,3,FALSE)</f>
        <v>0.59</v>
      </c>
      <c r="J1351">
        <f>VLOOKUP(B1351,home!$B$2:$E$405,4,FALSE)</f>
        <v>1.03</v>
      </c>
      <c r="K1351" s="3">
        <f t="shared" ref="K1351:K1398" si="1626">E1351*F1351*G1351</f>
        <v>1.6961282608695678</v>
      </c>
      <c r="L1351" s="3">
        <f t="shared" ref="L1351:L1398" si="1627">H1351*I1351*J1351</f>
        <v>0.66494710144927249</v>
      </c>
      <c r="M1351" s="5">
        <f t="shared" ref="M1351:M1398" si="1628">_xlfn.POISSON.DIST(0,K1351,FALSE) * _xlfn.POISSON.DIST(0,L1351,FALSE)</f>
        <v>9.4318741820543783E-2</v>
      </c>
      <c r="N1351" s="5">
        <f t="shared" ref="N1351:N1398" si="1629">_xlfn.POISSON.DIST(1,K1351,FALSE) * _xlfn.POISSON.DIST(0,L1351,FALSE)</f>
        <v>0.15997668353148467</v>
      </c>
      <c r="O1351" s="5">
        <f t="shared" ref="O1351:O1398" si="1630">_xlfn.POISSON.DIST(0,K1351,FALSE) * _xlfn.POISSON.DIST(1,L1351,FALSE)</f>
        <v>6.2716973985912861E-2</v>
      </c>
      <c r="P1351" s="5">
        <f t="shared" ref="P1351:P1398" si="1631">_xlfn.POISSON.DIST(1,K1351,FALSE) * _xlfn.POISSON.DIST(1,L1351,FALSE)</f>
        <v>0.10637603201372829</v>
      </c>
      <c r="Q1351" s="5">
        <f t="shared" ref="Q1351:Q1398" si="1632">_xlfn.POISSON.DIST(2,K1351,FALSE) * _xlfn.POISSON.DIST(0,L1351,FALSE)</f>
        <v>0.13567048700896919</v>
      </c>
      <c r="R1351" s="5">
        <f t="shared" ref="R1351:R1398" si="1633">_xlfn.POISSON.DIST(0,K1351,FALSE) * _xlfn.POISSON.DIST(2,L1351,FALSE)</f>
        <v>2.0851735031801086E-2</v>
      </c>
      <c r="S1351" s="5">
        <f t="shared" ref="S1351:S1398" si="1634">_xlfn.POISSON.DIST(2,K1351,FALSE) * _xlfn.POISSON.DIST(2,L1351,FALSE)</f>
        <v>2.9993668195118499E-2</v>
      </c>
      <c r="T1351" s="5">
        <f t="shared" ref="T1351:T1398" si="1635">_xlfn.POISSON.DIST(2,K1351,FALSE) * _xlfn.POISSON.DIST(1,L1351,FALSE)</f>
        <v>9.0213697088825248E-2</v>
      </c>
      <c r="U1351" s="5">
        <f t="shared" ref="U1351:U1398" si="1636">_xlfn.POISSON.DIST(1,K1351,FALSE) * _xlfn.POISSON.DIST(2,L1351,FALSE)</f>
        <v>3.5367217075601816E-2</v>
      </c>
      <c r="V1351" s="5">
        <f t="shared" ref="V1351:V1398" si="1637">_xlfn.POISSON.DIST(3,K1351,FALSE) * _xlfn.POISSON.DIST(3,L1351,FALSE)</f>
        <v>3.7586584319744469E-3</v>
      </c>
      <c r="W1351" s="5">
        <f t="shared" ref="W1351:W1398" si="1638">_xlfn.POISSON.DIST(3,K1351,FALSE) * _xlfn.POISSON.DIST(0,L1351,FALSE)</f>
        <v>7.6704849060616712E-2</v>
      </c>
      <c r="X1351" s="5">
        <f t="shared" ref="X1351:X1398" si="1639">_xlfn.POISSON.DIST(3,K1351,FALSE) * _xlfn.POISSON.DIST(1,L1351,FALSE)</f>
        <v>5.1004667049961032E-2</v>
      </c>
      <c r="Y1351" s="5">
        <f t="shared" ref="Y1351:Y1398" si="1640">_xlfn.POISSON.DIST(3,K1351,FALSE) * _xlfn.POISSON.DIST(2,L1351,FALSE)</f>
        <v>1.6957702757628399E-2</v>
      </c>
      <c r="Z1351" s="5">
        <f t="shared" ref="Z1351:Z1398" si="1641">_xlfn.POISSON.DIST(0,K1351,FALSE) * _xlfn.POISSON.DIST(3,L1351,FALSE)</f>
        <v>4.6217669231947969E-3</v>
      </c>
      <c r="AA1351" s="5">
        <f t="shared" ref="AA1351:AA1398" si="1642">_xlfn.POISSON.DIST(1,K1351,FALSE) * _xlfn.POISSON.DIST(3,L1351,FALSE)</f>
        <v>7.8391094935828833E-3</v>
      </c>
      <c r="AB1351" s="5">
        <f t="shared" ref="AB1351:AB1398" si="1643">_xlfn.POISSON.DIST(2,K1351,FALSE) * _xlfn.POISSON.DIST(3,L1351,FALSE)</f>
        <v>6.6480675760584281E-3</v>
      </c>
      <c r="AC1351" s="5">
        <f t="shared" ref="AC1351:AC1398" si="1644">_xlfn.POISSON.DIST(4,K1351,FALSE) * _xlfn.POISSON.DIST(4,L1351,FALSE)</f>
        <v>2.649467923678449E-4</v>
      </c>
      <c r="AD1351" s="5">
        <f t="shared" ref="AD1351:AD1398" si="1645">_xlfn.POISSON.DIST(4,K1351,FALSE) * _xlfn.POISSON.DIST(0,L1351,FALSE)</f>
        <v>3.2525315559361639E-2</v>
      </c>
      <c r="AE1351" s="5">
        <f t="shared" ref="AE1351:AE1398" si="1646">_xlfn.POISSON.DIST(4,K1351,FALSE) * _xlfn.POISSON.DIST(1,L1351,FALSE)</f>
        <v>2.1627614304920446E-2</v>
      </c>
      <c r="AF1351" s="5">
        <f t="shared" ref="AF1351:AF1398" si="1647">_xlfn.POISSON.DIST(4,K1351,FALSE) * _xlfn.POISSON.DIST(2,L1351,FALSE)</f>
        <v>7.190609721659834E-3</v>
      </c>
      <c r="AG1351" s="5">
        <f t="shared" ref="AG1351:AG1398" si="1648">_xlfn.POISSON.DIST(4,K1351,FALSE) * _xlfn.POISSON.DIST(3,L1351,FALSE)</f>
        <v>1.5937916973568895E-3</v>
      </c>
      <c r="AH1351" s="5">
        <f t="shared" ref="AH1351:AH1398" si="1649">_xlfn.POISSON.DIST(0,K1351,FALSE) * _xlfn.POISSON.DIST(4,L1351,FALSE)</f>
        <v>7.683076297881256E-4</v>
      </c>
      <c r="AI1351" s="5">
        <f t="shared" ref="AI1351:AI1398" si="1650">_xlfn.POISSON.DIST(1,K1351,FALSE) * _xlfn.POISSON.DIST(4,L1351,FALSE)</f>
        <v>1.3031482839253529E-3</v>
      </c>
      <c r="AJ1351" s="5">
        <f t="shared" ref="AJ1351:AJ1398" si="1651">_xlfn.POISSON.DIST(2,K1351,FALSE) * _xlfn.POISSON.DIST(4,L1351,FALSE)</f>
        <v>1.1051533162347357E-3</v>
      </c>
      <c r="AK1351" s="5">
        <f t="shared" ref="AK1351:AK1398" si="1652">_xlfn.POISSON.DIST(3,K1351,FALSE) * _xlfn.POISSON.DIST(4,L1351,FALSE)</f>
        <v>6.2482725741981897E-4</v>
      </c>
      <c r="AL1351" s="5">
        <f t="shared" ref="AL1351:AL1398" si="1653">_xlfn.POISSON.DIST(5,K1351,FALSE) * _xlfn.POISSON.DIST(5,L1351,FALSE)</f>
        <v>1.1952656671557795E-5</v>
      </c>
      <c r="AM1351" s="5">
        <f t="shared" ref="AM1351:AM1398" si="1654">_xlfn.POISSON.DIST(5,K1351,FALSE) * _xlfn.POISSON.DIST(0,L1351,FALSE)</f>
        <v>1.1033421382786786E-2</v>
      </c>
      <c r="AN1351" s="5">
        <f t="shared" ref="AN1351:AN1398" si="1655">_xlfn.POISSON.DIST(5,K1351,FALSE) * _xlfn.POISSON.DIST(1,L1351,FALSE)</f>
        <v>7.3366415675524986E-3</v>
      </c>
      <c r="AO1351" s="5">
        <f t="shared" ref="AO1351:AO1398" si="1656">_xlfn.POISSON.DIST(5,K1351,FALSE) * _xlfn.POISSON.DIST(2,L1351,FALSE)</f>
        <v>2.4392392723581397E-3</v>
      </c>
      <c r="AP1351" s="5">
        <f t="shared" ref="AP1351:AP1398" si="1657">_xlfn.POISSON.DIST(5,K1351,FALSE) * _xlfn.POISSON.DIST(3,L1351,FALSE)</f>
        <v>5.4065502796525925E-4</v>
      </c>
      <c r="AQ1351" s="5">
        <f t="shared" ref="AQ1351:AQ1398" si="1658">_xlfn.POISSON.DIST(5,K1351,FALSE) * _xlfn.POISSON.DIST(4,L1351,FALSE)</f>
        <v>8.987674843236863E-5</v>
      </c>
      <c r="AR1351" s="5">
        <f t="shared" ref="AR1351:AR1398" si="1659">_xlfn.POISSON.DIST(0,K1351,FALSE) * _xlfn.POISSON.DIST(5,L1351,FALSE)</f>
        <v>1.0217678628979498E-4</v>
      </c>
      <c r="AS1351" s="5">
        <f t="shared" ref="AS1351:AS1398" si="1660">_xlfn.POISSON.DIST(1,K1351,FALSE) * _xlfn.POISSON.DIST(5,L1351,FALSE)</f>
        <v>1.7330493483095144E-4</v>
      </c>
      <c r="AT1351" s="5">
        <f t="shared" ref="AT1351:AT1398" si="1661">_xlfn.POISSON.DIST(2,K1351,FALSE) * _xlfn.POISSON.DIST(5,L1351,FALSE)</f>
        <v>1.4697369885746775E-4</v>
      </c>
      <c r="AU1351" s="5">
        <f t="shared" ref="AU1351:AU1398" si="1662">_xlfn.POISSON.DIST(3,K1351,FALSE) * _xlfn.POISSON.DIST(5,L1351,FALSE)</f>
        <v>8.3095414745561425E-5</v>
      </c>
      <c r="AV1351" s="5">
        <f t="shared" ref="AV1351:AV1398" si="1663">_xlfn.POISSON.DIST(4,K1351,FALSE) * _xlfn.POISSON.DIST(5,L1351,FALSE)</f>
        <v>3.5235120324656147E-5</v>
      </c>
      <c r="AW1351" s="5">
        <f t="shared" ref="AW1351:AW1398" si="1664">_xlfn.POISSON.DIST(6,K1351,FALSE) * _xlfn.POISSON.DIST(6,L1351,FALSE)</f>
        <v>3.7446198219894667E-7</v>
      </c>
      <c r="AX1351" s="5">
        <f t="shared" ref="AX1351:AX1398" si="1665">_xlfn.POISSON.DIST(6,K1351,FALSE) * _xlfn.POISSON.DIST(0,L1351,FALSE)</f>
        <v>3.119016303571209E-3</v>
      </c>
      <c r="AY1351" s="5">
        <f t="shared" ref="AY1351:AY1398" si="1666">_xlfn.POISSON.DIST(6,K1351,FALSE) * _xlfn.POISSON.DIST(1,L1351,FALSE)</f>
        <v>2.0739808504326995E-3</v>
      </c>
      <c r="AZ1351" s="5">
        <f t="shared" ref="AZ1351:AZ1398" si="1667">_xlfn.POISSON.DIST(6,K1351,FALSE) * _xlfn.POISSON.DIST(2,L1351,FALSE)</f>
        <v>6.8954377747826019E-4</v>
      </c>
      <c r="BA1351" s="5">
        <f t="shared" ref="BA1351:BA1398" si="1668">_xlfn.POISSON.DIST(6,K1351,FALSE) * _xlfn.POISSON.DIST(3,L1351,FALSE)</f>
        <v>1.5283671205218379E-4</v>
      </c>
      <c r="BB1351" s="5">
        <f t="shared" ref="BB1351:BB1398" si="1669">_xlfn.POISSON.DIST(6,K1351,FALSE) * _xlfn.POISSON.DIST(4,L1351,FALSE)</f>
        <v>2.5407082168534176E-5</v>
      </c>
      <c r="BC1351" s="5">
        <f t="shared" ref="BC1351:BC1398" si="1670">_xlfn.POISSON.DIST(6,K1351,FALSE) * _xlfn.POISSON.DIST(5,L1351,FALSE)</f>
        <v>3.3788731288500597E-6</v>
      </c>
      <c r="BD1351" s="5">
        <f t="shared" ref="BD1351:BD1398" si="1671">_xlfn.POISSON.DIST(0,K1351,FALSE) * _xlfn.POISSON.DIST(6,L1351,FALSE)</f>
        <v>1.132369297980015E-5</v>
      </c>
      <c r="BE1351" s="5">
        <f t="shared" ref="BE1351:BE1398" si="1672">_xlfn.POISSON.DIST(1,K1351,FALSE) * _xlfn.POISSON.DIST(6,L1351,FALSE)</f>
        <v>1.9206435680449358E-5</v>
      </c>
      <c r="BF1351" s="5">
        <f t="shared" ref="BF1351:BF1398" si="1673">_xlfn.POISSON.DIST(2,K1351,FALSE) * _xlfn.POISSON.DIST(6,L1351,FALSE)</f>
        <v>1.6288289174091896E-5</v>
      </c>
      <c r="BG1351" s="5">
        <f t="shared" ref="BG1351:BG1398" si="1674">_xlfn.POISSON.DIST(3,K1351,FALSE) * _xlfn.POISSON.DIST(6,L1351,FALSE)</f>
        <v>9.2090091964643631E-6</v>
      </c>
      <c r="BH1351" s="5">
        <f t="shared" ref="BH1351:BH1398" si="1675">_xlfn.POISSON.DIST(4,K1351,FALSE) * _xlfn.POISSON.DIST(6,L1351,FALSE)</f>
        <v>3.9049151881827399E-6</v>
      </c>
      <c r="BI1351" s="5">
        <f t="shared" ref="BI1351:BI1398" si="1676">_xlfn.POISSON.DIST(5,K1351,FALSE) * _xlfn.POISSON.DIST(6,L1351,FALSE)</f>
        <v>1.32464740139511E-6</v>
      </c>
      <c r="BJ1351" s="8">
        <f t="shared" ref="BJ1351:BJ1398" si="1677">SUM(N1351,Q1351,T1351,W1351,X1351,Y1351,AD1351,AE1351,AF1351,AG1351,AM1351,AN1351,AO1351,AP1351,AQ1351,AX1351,AY1351,AZ1351,BA1351,BB1351,BC1351)</f>
        <v>0.62096941537871087</v>
      </c>
      <c r="BK1351" s="8">
        <f t="shared" ref="BK1351:BK1398" si="1678">SUM(M1351,P1351,S1351,V1351,AC1351,AL1351,AY1351)</f>
        <v>0.23679798076083716</v>
      </c>
      <c r="BL1351" s="8">
        <f t="shared" ref="BL1351:BL1398" si="1679">SUM(O1351,R1351,U1351,AA1351,AB1351,AH1351,AI1351,AJ1351,AK1351,AR1351,AS1351,AT1351,AU1351,AV1351,BD1351,BE1351,BF1351,BG1351,BH1351,BI1351)</f>
        <v>0.13782658259499395</v>
      </c>
      <c r="BM1351" s="8">
        <f t="shared" ref="BM1351:BM1398" si="1680">SUM(S1351:BI1351)</f>
        <v>0.41823148587684622</v>
      </c>
      <c r="BN1351" s="8">
        <f t="shared" ref="BN1351:BN1398" si="1681">SUM(M1351:R1351)</f>
        <v>0.57991065339243986</v>
      </c>
    </row>
    <row r="1352" spans="1:66" x14ac:dyDescent="0.25">
      <c r="A1352" t="s">
        <v>72</v>
      </c>
      <c r="B1352" t="s">
        <v>88</v>
      </c>
      <c r="C1352" t="s">
        <v>111</v>
      </c>
      <c r="D1352" t="s">
        <v>565</v>
      </c>
      <c r="E1352">
        <f>VLOOKUP(A1352,home!$A$2:$E$405,3,FALSE)</f>
        <v>1.4148550724637701</v>
      </c>
      <c r="F1352">
        <f>VLOOKUP(B1352,home!$B$2:$E$405,3,FALSE)</f>
        <v>1.08</v>
      </c>
      <c r="G1352">
        <f>VLOOKUP(C1352,away!$B$2:$E$405,4,FALSE)</f>
        <v>0.64</v>
      </c>
      <c r="H1352">
        <f>VLOOKUP(A1352,away!$A$2:$E$405,3,FALSE)</f>
        <v>1.0942028985507199</v>
      </c>
      <c r="I1352">
        <f>VLOOKUP(C1352,away!$B$2:$E$405,3,FALSE)</f>
        <v>1.33</v>
      </c>
      <c r="J1352">
        <f>VLOOKUP(B1352,home!$B$2:$E$405,4,FALSE)</f>
        <v>0.91</v>
      </c>
      <c r="K1352" s="3">
        <f t="shared" si="1626"/>
        <v>0.97794782608695796</v>
      </c>
      <c r="L1352" s="3">
        <f t="shared" si="1627"/>
        <v>1.3243137681159365</v>
      </c>
      <c r="M1352" s="5">
        <f t="shared" si="1628"/>
        <v>0.10003235511225279</v>
      </c>
      <c r="N1352" s="5">
        <f t="shared" si="1629"/>
        <v>9.7826424220386204E-2</v>
      </c>
      <c r="O1352" s="5">
        <f t="shared" si="1630"/>
        <v>0.13247422513221896</v>
      </c>
      <c r="P1352" s="5">
        <f t="shared" si="1631"/>
        <v>0.12955288048060778</v>
      </c>
      <c r="Q1352" s="5">
        <f t="shared" si="1632"/>
        <v>4.7834569450093616E-2</v>
      </c>
      <c r="R1352" s="5">
        <f t="shared" si="1633"/>
        <v>8.7718720131543915E-2</v>
      </c>
      <c r="S1352" s="5">
        <f t="shared" si="1634"/>
        <v>4.1946300329499114E-2</v>
      </c>
      <c r="T1352" s="5">
        <f t="shared" si="1635"/>
        <v>6.3347978914656933E-2</v>
      </c>
      <c r="U1352" s="5">
        <f t="shared" si="1636"/>
        <v>8.578433165977363E-2</v>
      </c>
      <c r="V1352" s="5">
        <f t="shared" si="1637"/>
        <v>6.0361181551854852E-3</v>
      </c>
      <c r="W1352" s="5">
        <f t="shared" si="1638"/>
        <v>1.5593237735174887E-2</v>
      </c>
      <c r="X1352" s="5">
        <f t="shared" si="1639"/>
        <v>2.0650339422197066E-2</v>
      </c>
      <c r="Y1352" s="5">
        <f t="shared" si="1640"/>
        <v>1.3673764406541437E-2</v>
      </c>
      <c r="Z1352" s="5">
        <f t="shared" si="1641"/>
        <v>3.8722369597237377E-2</v>
      </c>
      <c r="AA1352" s="5">
        <f t="shared" si="1642"/>
        <v>3.7868457168554005E-2</v>
      </c>
      <c r="AB1352" s="5">
        <f t="shared" si="1643"/>
        <v>1.8516687682627233E-2</v>
      </c>
      <c r="AC1352" s="5">
        <f t="shared" si="1644"/>
        <v>4.8858972494951957E-4</v>
      </c>
      <c r="AD1352" s="5">
        <f t="shared" si="1645"/>
        <v>3.8123432361928497E-3</v>
      </c>
      <c r="AE1352" s="5">
        <f t="shared" si="1646"/>
        <v>5.0487386364738568E-3</v>
      </c>
      <c r="AF1352" s="5">
        <f t="shared" si="1647"/>
        <v>3.3430570439506048E-3</v>
      </c>
      <c r="AG1352" s="5">
        <f t="shared" si="1648"/>
        <v>1.4757521569669159E-3</v>
      </c>
      <c r="AH1352" s="5">
        <f t="shared" si="1649"/>
        <v>1.2820141797923857E-2</v>
      </c>
      <c r="AI1352" s="5">
        <f t="shared" si="1650"/>
        <v>1.253742980140618E-2</v>
      </c>
      <c r="AJ1352" s="5">
        <f t="shared" si="1651"/>
        <v>6.130476109501507E-3</v>
      </c>
      <c r="AK1352" s="5">
        <f t="shared" si="1652"/>
        <v>1.9984285947216769E-3</v>
      </c>
      <c r="AL1352" s="5">
        <f t="shared" si="1653"/>
        <v>2.5311093063602115E-5</v>
      </c>
      <c r="AM1352" s="5">
        <f t="shared" si="1654"/>
        <v>7.4565455602642336E-4</v>
      </c>
      <c r="AN1352" s="5">
        <f t="shared" si="1655"/>
        <v>9.8748059480416837E-4</v>
      </c>
      <c r="AO1352" s="5">
        <f t="shared" si="1656"/>
        <v>6.5386707372323729E-4</v>
      </c>
      <c r="AP1352" s="5">
        <f t="shared" si="1657"/>
        <v>2.8864172274978701E-4</v>
      </c>
      <c r="AQ1352" s="5">
        <f t="shared" si="1658"/>
        <v>9.5563051872561496E-5</v>
      </c>
      <c r="AR1352" s="5">
        <f t="shared" si="1659"/>
        <v>3.3955780584378308E-3</v>
      </c>
      <c r="AS1352" s="5">
        <f t="shared" si="1660"/>
        <v>3.3206981805578499E-3</v>
      </c>
      <c r="AT1352" s="5">
        <f t="shared" si="1661"/>
        <v>1.623734783383733E-3</v>
      </c>
      <c r="AU1352" s="5">
        <f t="shared" si="1662"/>
        <v>5.2930930051729979E-4</v>
      </c>
      <c r="AV1352" s="5">
        <f t="shared" si="1663"/>
        <v>1.2940921994212539E-4</v>
      </c>
      <c r="AW1352" s="5">
        <f t="shared" si="1664"/>
        <v>9.1057344252452317E-7</v>
      </c>
      <c r="AX1352" s="5">
        <f t="shared" si="1665"/>
        <v>1.2153520867964604E-4</v>
      </c>
      <c r="AY1352" s="5">
        <f t="shared" si="1666"/>
        <v>1.609507501652987E-4</v>
      </c>
      <c r="AZ1352" s="5">
        <f t="shared" si="1667"/>
        <v>1.0657464721624673E-4</v>
      </c>
      <c r="BA1352" s="5">
        <f t="shared" si="1668"/>
        <v>4.7046090880191417E-5</v>
      </c>
      <c r="BB1352" s="5">
        <f t="shared" si="1669"/>
        <v>1.557594647216778E-5</v>
      </c>
      <c r="BC1352" s="5">
        <f t="shared" si="1670"/>
        <v>4.1254880729057269E-6</v>
      </c>
      <c r="BD1352" s="5">
        <f t="shared" si="1671"/>
        <v>7.4946846225026702E-4</v>
      </c>
      <c r="BE1352" s="5">
        <f t="shared" si="1672"/>
        <v>7.3294105337838383E-4</v>
      </c>
      <c r="BF1352" s="5">
        <f t="shared" si="1673"/>
        <v>3.5838905490063777E-4</v>
      </c>
      <c r="BG1352" s="5">
        <f t="shared" si="1674"/>
        <v>1.1682859904447939E-4</v>
      </c>
      <c r="BH1352" s="5">
        <f t="shared" si="1675"/>
        <v>2.8563068615083363E-5</v>
      </c>
      <c r="BI1352" s="5">
        <f t="shared" si="1676"/>
        <v>5.5866381716986799E-6</v>
      </c>
      <c r="BJ1352" s="8">
        <f t="shared" si="1677"/>
        <v>0.27583322035329705</v>
      </c>
      <c r="BK1352" s="8">
        <f t="shared" si="1678"/>
        <v>0.27824250564572361</v>
      </c>
      <c r="BL1352" s="8">
        <f t="shared" si="1679"/>
        <v>0.40683940449747036</v>
      </c>
      <c r="BM1352" s="8">
        <f t="shared" si="1680"/>
        <v>0.40403828538990244</v>
      </c>
      <c r="BN1352" s="8">
        <f t="shared" si="1681"/>
        <v>0.59543917452710327</v>
      </c>
    </row>
    <row r="1353" spans="1:66" x14ac:dyDescent="0.25">
      <c r="A1353" t="s">
        <v>72</v>
      </c>
      <c r="B1353" t="s">
        <v>102</v>
      </c>
      <c r="C1353" t="s">
        <v>76</v>
      </c>
      <c r="D1353" t="s">
        <v>565</v>
      </c>
      <c r="E1353">
        <f>VLOOKUP(A1353,home!$A$2:$E$405,3,FALSE)</f>
        <v>1.4148550724637701</v>
      </c>
      <c r="F1353">
        <f>VLOOKUP(B1353,home!$B$2:$E$405,3,FALSE)</f>
        <v>0.68</v>
      </c>
      <c r="G1353">
        <f>VLOOKUP(C1353,away!$B$2:$E$405,4,FALSE)</f>
        <v>0.89</v>
      </c>
      <c r="H1353">
        <f>VLOOKUP(A1353,away!$A$2:$E$405,3,FALSE)</f>
        <v>1.0942028985507199</v>
      </c>
      <c r="I1353">
        <f>VLOOKUP(C1353,away!$B$2:$E$405,3,FALSE)</f>
        <v>0.83</v>
      </c>
      <c r="J1353">
        <f>VLOOKUP(B1353,home!$B$2:$E$405,4,FALSE)</f>
        <v>1.1100000000000001</v>
      </c>
      <c r="K1353" s="3">
        <f t="shared" si="1626"/>
        <v>0.8562702898550737</v>
      </c>
      <c r="L1353" s="3">
        <f t="shared" si="1627"/>
        <v>1.0080891304347783</v>
      </c>
      <c r="M1353" s="5">
        <f t="shared" si="1628"/>
        <v>0.15499546504116368</v>
      </c>
      <c r="N1353" s="5">
        <f t="shared" si="1629"/>
        <v>0.13271801177701917</v>
      </c>
      <c r="O1353" s="5">
        <f t="shared" si="1630"/>
        <v>0.15624924357468079</v>
      </c>
      <c r="P1353" s="5">
        <f t="shared" si="1631"/>
        <v>0.13379158508532793</v>
      </c>
      <c r="Q1353" s="5">
        <f t="shared" si="1632"/>
        <v>5.6821245206648642E-2</v>
      </c>
      <c r="R1353" s="5">
        <f t="shared" si="1633"/>
        <v>7.8756582043145909E-2</v>
      </c>
      <c r="S1353" s="5">
        <f t="shared" si="1634"/>
        <v>2.8872116088833E-2</v>
      </c>
      <c r="T1353" s="5">
        <f t="shared" si="1635"/>
        <v>5.7280879670591749E-2</v>
      </c>
      <c r="U1353" s="5">
        <f t="shared" si="1636"/>
        <v>6.7436921334079442E-2</v>
      </c>
      <c r="V1353" s="5">
        <f t="shared" si="1637"/>
        <v>2.7691463784774981E-3</v>
      </c>
      <c r="W1353" s="5">
        <f t="shared" si="1638"/>
        <v>1.6218114701007751E-2</v>
      </c>
      <c r="X1353" s="5">
        <f t="shared" si="1639"/>
        <v>1.6349305146230401E-2</v>
      </c>
      <c r="Y1353" s="5">
        <f t="shared" si="1640"/>
        <v>8.2407784040381248E-3</v>
      </c>
      <c r="Z1353" s="5">
        <f t="shared" si="1641"/>
        <v>2.6464551435963414E-2</v>
      </c>
      <c r="AA1353" s="5">
        <f t="shared" si="1642"/>
        <v>2.2660809128956898E-2</v>
      </c>
      <c r="AB1353" s="5">
        <f t="shared" si="1643"/>
        <v>9.7018888006012109E-3</v>
      </c>
      <c r="AC1353" s="5">
        <f t="shared" si="1644"/>
        <v>1.4939488842923785E-4</v>
      </c>
      <c r="AD1353" s="5">
        <f t="shared" si="1645"/>
        <v>3.4717724439836842E-3</v>
      </c>
      <c r="AE1353" s="5">
        <f t="shared" si="1646"/>
        <v>3.4998560641229374E-3</v>
      </c>
      <c r="AF1353" s="5">
        <f t="shared" si="1647"/>
        <v>1.7640834281642888E-3</v>
      </c>
      <c r="AG1353" s="5">
        <f t="shared" si="1648"/>
        <v>5.9278444303751353E-4</v>
      </c>
      <c r="AH1353" s="5">
        <f t="shared" si="1649"/>
        <v>6.6696566611067045E-3</v>
      </c>
      <c r="AI1353" s="5">
        <f t="shared" si="1650"/>
        <v>5.7110288424396605E-3</v>
      </c>
      <c r="AJ1353" s="5">
        <f t="shared" si="1651"/>
        <v>2.445092161143247E-3</v>
      </c>
      <c r="AK1353" s="5">
        <f t="shared" si="1652"/>
        <v>6.9788659118149904E-4</v>
      </c>
      <c r="AL1353" s="5">
        <f t="shared" si="1653"/>
        <v>5.1582874173215606E-6</v>
      </c>
      <c r="AM1353" s="5">
        <f t="shared" si="1654"/>
        <v>5.9455511938415358E-4</v>
      </c>
      <c r="AN1353" s="5">
        <f t="shared" si="1655"/>
        <v>5.9936455329551728E-4</v>
      </c>
      <c r="AO1353" s="5">
        <f t="shared" si="1656"/>
        <v>3.0210644567255367E-4</v>
      </c>
      <c r="AP1353" s="5">
        <f t="shared" si="1657"/>
        <v>1.0151674137226208E-4</v>
      </c>
      <c r="AQ1353" s="5">
        <f t="shared" si="1658"/>
        <v>2.5584480883633987E-5</v>
      </c>
      <c r="AR1353" s="5">
        <f t="shared" si="1659"/>
        <v>1.3447216767587175E-3</v>
      </c>
      <c r="AS1353" s="5">
        <f t="shared" si="1660"/>
        <v>1.1514452199325876E-3</v>
      </c>
      <c r="AT1353" s="5">
        <f t="shared" si="1661"/>
        <v>4.9297416611195793E-4</v>
      </c>
      <c r="AU1353" s="5">
        <f t="shared" si="1662"/>
        <v>1.4070637736924985E-4</v>
      </c>
      <c r="AV1353" s="5">
        <f t="shared" si="1663"/>
        <v>3.012067263360623E-5</v>
      </c>
      <c r="AW1353" s="5">
        <f t="shared" si="1664"/>
        <v>1.2368380686813198E-7</v>
      </c>
      <c r="AX1353" s="5">
        <f t="shared" si="1665"/>
        <v>8.4849980734981142E-5</v>
      </c>
      <c r="AY1353" s="5">
        <f t="shared" si="1666"/>
        <v>8.5536343296534838E-5</v>
      </c>
      <c r="AZ1353" s="5">
        <f t="shared" si="1667"/>
        <v>4.3114128967187238E-5</v>
      </c>
      <c r="BA1353" s="5">
        <f t="shared" si="1668"/>
        <v>1.4487628259994891E-5</v>
      </c>
      <c r="BB1353" s="5">
        <f t="shared" si="1669"/>
        <v>3.651205143670142E-6</v>
      </c>
      <c r="BC1353" s="5">
        <f t="shared" si="1670"/>
        <v>7.3614804366428488E-7</v>
      </c>
      <c r="BD1353" s="5">
        <f t="shared" si="1671"/>
        <v>2.2593321763341535E-4</v>
      </c>
      <c r="BE1353" s="5">
        <f t="shared" si="1672"/>
        <v>1.9345990175085399E-4</v>
      </c>
      <c r="BF1353" s="5">
        <f t="shared" si="1673"/>
        <v>8.2826983073768911E-5</v>
      </c>
      <c r="BG1353" s="5">
        <f t="shared" si="1674"/>
        <v>2.3640761601465799E-5</v>
      </c>
      <c r="BH1353" s="5">
        <f t="shared" si="1675"/>
        <v>5.0607204472204529E-6</v>
      </c>
      <c r="BI1353" s="5">
        <f t="shared" si="1676"/>
        <v>8.6666891284339144E-7</v>
      </c>
      <c r="BJ1353" s="8">
        <f t="shared" si="1677"/>
        <v>0.29881233405989854</v>
      </c>
      <c r="BK1353" s="8">
        <f t="shared" si="1678"/>
        <v>0.32066840211294523</v>
      </c>
      <c r="BL1353" s="8">
        <f t="shared" si="1679"/>
        <v>0.35402086550356088</v>
      </c>
      <c r="BM1353" s="8">
        <f t="shared" si="1680"/>
        <v>0.28654860772489227</v>
      </c>
      <c r="BN1353" s="8">
        <f t="shared" si="1681"/>
        <v>0.71333213272798612</v>
      </c>
    </row>
    <row r="1354" spans="1:66" x14ac:dyDescent="0.25">
      <c r="A1354" t="s">
        <v>72</v>
      </c>
      <c r="B1354" t="s">
        <v>73</v>
      </c>
      <c r="C1354" t="s">
        <v>81</v>
      </c>
      <c r="D1354" t="s">
        <v>565</v>
      </c>
      <c r="E1354">
        <f>VLOOKUP(A1354,home!$A$2:$E$405,3,FALSE)</f>
        <v>1.4148550724637701</v>
      </c>
      <c r="F1354">
        <f>VLOOKUP(B1354,home!$B$2:$E$405,3,FALSE)</f>
        <v>1.04</v>
      </c>
      <c r="G1354">
        <f>VLOOKUP(C1354,away!$B$2:$E$405,4,FALSE)</f>
        <v>1.2</v>
      </c>
      <c r="H1354">
        <f>VLOOKUP(A1354,away!$A$2:$E$405,3,FALSE)</f>
        <v>1.0942028985507199</v>
      </c>
      <c r="I1354">
        <f>VLOOKUP(C1354,away!$B$2:$E$405,3,FALSE)</f>
        <v>0.86</v>
      </c>
      <c r="J1354">
        <f>VLOOKUP(B1354,home!$B$2:$E$405,4,FALSE)</f>
        <v>0.83</v>
      </c>
      <c r="K1354" s="3">
        <f t="shared" si="1626"/>
        <v>1.7657391304347851</v>
      </c>
      <c r="L1354" s="3">
        <f t="shared" si="1627"/>
        <v>0.7810420289855039</v>
      </c>
      <c r="M1354" s="5">
        <f t="shared" si="1628"/>
        <v>7.8333403370085555E-2</v>
      </c>
      <c r="N1354" s="5">
        <f t="shared" si="1629"/>
        <v>0.13831635555069213</v>
      </c>
      <c r="O1354" s="5">
        <f t="shared" si="1630"/>
        <v>6.1181680305511521E-2</v>
      </c>
      <c r="P1354" s="5">
        <f t="shared" si="1631"/>
        <v>0.10803088698119294</v>
      </c>
      <c r="Q1354" s="5">
        <f t="shared" si="1632"/>
        <v>0.12211530068749386</v>
      </c>
      <c r="R1354" s="5">
        <f t="shared" si="1633"/>
        <v>2.3892731861279579E-2</v>
      </c>
      <c r="S1354" s="5">
        <f t="shared" si="1634"/>
        <v>3.7246793959676699E-2</v>
      </c>
      <c r="T1354" s="5">
        <f t="shared" si="1635"/>
        <v>9.5377182219135104E-2</v>
      </c>
      <c r="U1354" s="5">
        <f t="shared" si="1636"/>
        <v>4.218833158044729E-2</v>
      </c>
      <c r="V1354" s="5">
        <f t="shared" si="1637"/>
        <v>5.7075185688582114E-3</v>
      </c>
      <c r="W1354" s="5">
        <f t="shared" si="1638"/>
        <v>7.187458828290591E-2</v>
      </c>
      <c r="X1354" s="5">
        <f t="shared" si="1639"/>
        <v>5.6137074264978548E-2</v>
      </c>
      <c r="Y1354" s="5">
        <f t="shared" si="1640"/>
        <v>2.1922707192614379E-2</v>
      </c>
      <c r="Z1354" s="5">
        <f t="shared" si="1641"/>
        <v>6.220409256980133E-3</v>
      </c>
      <c r="AA1354" s="5">
        <f t="shared" si="1642"/>
        <v>1.0983620032368588E-2</v>
      </c>
      <c r="AB1354" s="5">
        <f t="shared" si="1643"/>
        <v>9.6971038424903001E-3</v>
      </c>
      <c r="AC1354" s="5">
        <f t="shared" si="1644"/>
        <v>4.9195830492509908E-4</v>
      </c>
      <c r="AD1354" s="5">
        <f t="shared" si="1645"/>
        <v>3.172794325375411E-2</v>
      </c>
      <c r="AE1354" s="5">
        <f t="shared" si="1646"/>
        <v>2.4780857174449038E-2</v>
      </c>
      <c r="AF1354" s="5">
        <f t="shared" si="1647"/>
        <v>9.6774454837658275E-3</v>
      </c>
      <c r="AG1354" s="5">
        <f t="shared" si="1648"/>
        <v>2.5194972186790214E-3</v>
      </c>
      <c r="AH1354" s="5">
        <f t="shared" si="1649"/>
        <v>1.2146002667979931E-3</v>
      </c>
      <c r="AI1354" s="5">
        <f t="shared" si="1650"/>
        <v>2.1446672189217465E-3</v>
      </c>
      <c r="AJ1354" s="5">
        <f t="shared" si="1651"/>
        <v>1.8934614151054371E-3</v>
      </c>
      <c r="AK1354" s="5">
        <f t="shared" si="1652"/>
        <v>1.1144529708733641E-3</v>
      </c>
      <c r="AL1354" s="5">
        <f t="shared" si="1653"/>
        <v>2.7138712095901945E-5</v>
      </c>
      <c r="AM1354" s="5">
        <f t="shared" si="1654"/>
        <v>1.1204654186273602E-2</v>
      </c>
      <c r="AN1354" s="5">
        <f t="shared" si="1655"/>
        <v>8.7513058397280536E-3</v>
      </c>
      <c r="AO1354" s="5">
        <f t="shared" si="1656"/>
        <v>3.4175688346669434E-3</v>
      </c>
      <c r="AP1354" s="5">
        <f t="shared" si="1657"/>
        <v>8.8975496560863123E-4</v>
      </c>
      <c r="AQ1354" s="5">
        <f t="shared" si="1658"/>
        <v>1.7373400590972314E-4</v>
      </c>
      <c r="AR1354" s="5">
        <f t="shared" si="1659"/>
        <v>1.8973077135724787E-4</v>
      </c>
      <c r="AS1354" s="5">
        <f t="shared" si="1660"/>
        <v>3.3501504723306791E-4</v>
      </c>
      <c r="AT1354" s="5">
        <f t="shared" si="1661"/>
        <v>2.9577458909194293E-4</v>
      </c>
      <c r="AU1354" s="5">
        <f t="shared" si="1662"/>
        <v>1.7408692191597105E-4</v>
      </c>
      <c r="AV1354" s="5">
        <f t="shared" si="1663"/>
        <v>7.6848022530993747E-5</v>
      </c>
      <c r="AW1354" s="5">
        <f t="shared" si="1664"/>
        <v>1.0396512475002935E-6</v>
      </c>
      <c r="AX1354" s="5">
        <f t="shared" si="1665"/>
        <v>3.2974160566155344E-3</v>
      </c>
      <c r="AY1354" s="5">
        <f t="shared" si="1666"/>
        <v>2.5754205272683762E-3</v>
      </c>
      <c r="AZ1354" s="5">
        <f t="shared" si="1667"/>
        <v>1.0057558370543042E-3</v>
      </c>
      <c r="BA1354" s="5">
        <f t="shared" si="1668"/>
        <v>2.6184585987896921E-4</v>
      </c>
      <c r="BB1354" s="5">
        <f t="shared" si="1669"/>
        <v>5.1128155420331013E-5</v>
      </c>
      <c r="BC1354" s="5">
        <f t="shared" si="1670"/>
        <v>7.9866476495563069E-6</v>
      </c>
      <c r="BD1354" s="5">
        <f t="shared" si="1671"/>
        <v>2.4697951103641588E-5</v>
      </c>
      <c r="BE1354" s="5">
        <f t="shared" si="1672"/>
        <v>4.3610138705264943E-5</v>
      </c>
      <c r="BF1354" s="5">
        <f t="shared" si="1673"/>
        <v>3.8502064197787445E-5</v>
      </c>
      <c r="BG1354" s="5">
        <f t="shared" si="1674"/>
        <v>2.2661533785515157E-5</v>
      </c>
      <c r="BH1354" s="5">
        <f t="shared" si="1675"/>
        <v>1.0003589240188507E-5</v>
      </c>
      <c r="BI1354" s="5">
        <f t="shared" si="1676"/>
        <v>3.532745793239447E-6</v>
      </c>
      <c r="BJ1354" s="8">
        <f t="shared" si="1677"/>
        <v>0.60608552224454171</v>
      </c>
      <c r="BK1354" s="8">
        <f t="shared" si="1678"/>
        <v>0.23241312042410275</v>
      </c>
      <c r="BL1354" s="8">
        <f t="shared" si="1679"/>
        <v>0.1555251128687507</v>
      </c>
      <c r="BM1354" s="8">
        <f t="shared" si="1680"/>
        <v>0.46579942516209899</v>
      </c>
      <c r="BN1354" s="8">
        <f t="shared" si="1681"/>
        <v>0.53187035875625566</v>
      </c>
    </row>
    <row r="1355" spans="1:66" x14ac:dyDescent="0.25">
      <c r="A1355" t="s">
        <v>72</v>
      </c>
      <c r="B1355" t="s">
        <v>90</v>
      </c>
      <c r="C1355" t="s">
        <v>237</v>
      </c>
      <c r="D1355" t="s">
        <v>565</v>
      </c>
      <c r="E1355">
        <f>VLOOKUP(A1355,home!$A$2:$E$405,3,FALSE)</f>
        <v>1.4148550724637701</v>
      </c>
      <c r="F1355">
        <f>VLOOKUP(B1355,home!$B$2:$E$405,3,FALSE)</f>
        <v>0.92</v>
      </c>
      <c r="G1355">
        <f>VLOOKUP(C1355,away!$B$2:$E$405,4,FALSE)</f>
        <v>0.92</v>
      </c>
      <c r="H1355">
        <f>VLOOKUP(A1355,away!$A$2:$E$405,3,FALSE)</f>
        <v>1.0942028985507199</v>
      </c>
      <c r="I1355">
        <f>VLOOKUP(C1355,away!$B$2:$E$405,3,FALSE)</f>
        <v>0.77</v>
      </c>
      <c r="J1355">
        <f>VLOOKUP(B1355,home!$B$2:$E$405,4,FALSE)</f>
        <v>1.07</v>
      </c>
      <c r="K1355" s="3">
        <f t="shared" si="1626"/>
        <v>1.1975333333333351</v>
      </c>
      <c r="L1355" s="3">
        <f t="shared" si="1627"/>
        <v>0.9015137681159382</v>
      </c>
      <c r="M1355" s="5">
        <f t="shared" si="1628"/>
        <v>0.12257317241983123</v>
      </c>
      <c r="N1355" s="5">
        <f t="shared" si="1629"/>
        <v>0.14678545974516213</v>
      </c>
      <c r="O1355" s="5">
        <f t="shared" si="1630"/>
        <v>0.11050140253812664</v>
      </c>
      <c r="P1355" s="5">
        <f t="shared" si="1631"/>
        <v>0.13232911291949148</v>
      </c>
      <c r="Q1355" s="5">
        <f t="shared" si="1632"/>
        <v>8.7890240446745052E-2</v>
      </c>
      <c r="R1355" s="5">
        <f t="shared" si="1633"/>
        <v>4.9809267892121319E-2</v>
      </c>
      <c r="S1355" s="5">
        <f t="shared" si="1634"/>
        <v>3.5715388980228441E-2</v>
      </c>
      <c r="T1355" s="5">
        <f t="shared" si="1635"/>
        <v>7.9234261845760962E-2</v>
      </c>
      <c r="U1355" s="5">
        <f t="shared" si="1636"/>
        <v>5.9648258609745118E-2</v>
      </c>
      <c r="V1355" s="5">
        <f t="shared" si="1637"/>
        <v>4.2842307061924934E-3</v>
      </c>
      <c r="W1355" s="5">
        <f t="shared" si="1638"/>
        <v>3.5083830869886298E-2</v>
      </c>
      <c r="X1355" s="5">
        <f t="shared" si="1639"/>
        <v>3.1628556567453468E-2</v>
      </c>
      <c r="Y1355" s="5">
        <f t="shared" si="1640"/>
        <v>1.4256789605596539E-2</v>
      </c>
      <c r="Z1355" s="5">
        <f t="shared" si="1641"/>
        <v>1.4967913594840841E-2</v>
      </c>
      <c r="AA1355" s="5">
        <f t="shared" si="1642"/>
        <v>1.7924575460275097E-2</v>
      </c>
      <c r="AB1355" s="5">
        <f t="shared" si="1643"/>
        <v>1.0732638299764069E-2</v>
      </c>
      <c r="AC1355" s="5">
        <f t="shared" si="1644"/>
        <v>2.8907653572384379E-4</v>
      </c>
      <c r="AD1355" s="5">
        <f t="shared" si="1645"/>
        <v>1.0503514231929481E-2</v>
      </c>
      <c r="AE1355" s="5">
        <f t="shared" si="1646"/>
        <v>9.4690626936861297E-3</v>
      </c>
      <c r="AF1355" s="5">
        <f t="shared" si="1647"/>
        <v>4.2682451947555194E-3</v>
      </c>
      <c r="AG1355" s="5">
        <f t="shared" si="1648"/>
        <v>1.2826272695889321E-3</v>
      </c>
      <c r="AH1355" s="5">
        <f t="shared" si="1649"/>
        <v>3.3734450464296853E-3</v>
      </c>
      <c r="AI1355" s="5">
        <f t="shared" si="1650"/>
        <v>4.0398128912677691E-3</v>
      </c>
      <c r="AJ1355" s="5">
        <f t="shared" si="1651"/>
        <v>2.418905298861435E-3</v>
      </c>
      <c r="AK1355" s="5">
        <f t="shared" si="1652"/>
        <v>9.6557324185440017E-4</v>
      </c>
      <c r="AL1355" s="5">
        <f t="shared" si="1653"/>
        <v>1.248339772332984E-5</v>
      </c>
      <c r="AM1355" s="5">
        <f t="shared" si="1654"/>
        <v>2.5156616819753267E-3</v>
      </c>
      <c r="AN1355" s="5">
        <f t="shared" si="1655"/>
        <v>2.2679036422224557E-3</v>
      </c>
      <c r="AO1355" s="5">
        <f t="shared" si="1656"/>
        <v>1.0222731791119132E-3</v>
      </c>
      <c r="AP1355" s="5">
        <f t="shared" si="1657"/>
        <v>3.0719778191501352E-4</v>
      </c>
      <c r="AQ1355" s="5">
        <f t="shared" si="1658"/>
        <v>6.9235757482765501E-5</v>
      </c>
      <c r="AR1355" s="5">
        <f t="shared" si="1659"/>
        <v>6.0824143106777439E-4</v>
      </c>
      <c r="AS1355" s="5">
        <f t="shared" si="1660"/>
        <v>7.2838938841803002E-4</v>
      </c>
      <c r="AT1355" s="5">
        <f t="shared" si="1661"/>
        <v>4.3613528613843644E-4</v>
      </c>
      <c r="AU1355" s="5">
        <f t="shared" si="1662"/>
        <v>1.7409551433121651E-4</v>
      </c>
      <c r="AV1355" s="5">
        <f t="shared" si="1663"/>
        <v>5.2121295398860813E-5</v>
      </c>
      <c r="AW1355" s="5">
        <f t="shared" si="1664"/>
        <v>3.7436072636301065E-7</v>
      </c>
      <c r="AX1355" s="5">
        <f t="shared" si="1665"/>
        <v>5.020981199258096E-4</v>
      </c>
      <c r="AY1355" s="5">
        <f t="shared" si="1666"/>
        <v>4.5264836805824479E-4</v>
      </c>
      <c r="AZ1355" s="5">
        <f t="shared" si="1667"/>
        <v>2.0403436795985916E-4</v>
      </c>
      <c r="BA1355" s="5">
        <f t="shared" si="1668"/>
        <v>6.1313263961548854E-5</v>
      </c>
      <c r="BB1355" s="5">
        <f t="shared" si="1669"/>
        <v>1.381868790736576E-5</v>
      </c>
      <c r="BC1355" s="5">
        <f t="shared" si="1670"/>
        <v>2.4915474811574918E-6</v>
      </c>
      <c r="BD1355" s="5">
        <f t="shared" si="1671"/>
        <v>9.1389670741023286E-5</v>
      </c>
      <c r="BE1355" s="5">
        <f t="shared" si="1672"/>
        <v>1.0944217703473359E-4</v>
      </c>
      <c r="BF1355" s="5">
        <f t="shared" si="1673"/>
        <v>6.5530327535830751E-5</v>
      </c>
      <c r="BG1355" s="5">
        <f t="shared" si="1674"/>
        <v>2.6158250522802874E-5</v>
      </c>
      <c r="BH1355" s="5">
        <f t="shared" si="1675"/>
        <v>7.8313442356851501E-6</v>
      </c>
      <c r="BI1355" s="5">
        <f t="shared" si="1676"/>
        <v>1.875659153408167E-6</v>
      </c>
      <c r="BJ1355" s="8">
        <f t="shared" si="1677"/>
        <v>0.42782126486856592</v>
      </c>
      <c r="BK1355" s="8">
        <f t="shared" si="1678"/>
        <v>0.295656113327249</v>
      </c>
      <c r="BL1355" s="8">
        <f t="shared" si="1679"/>
        <v>0.26171508962302342</v>
      </c>
      <c r="BM1355" s="8">
        <f t="shared" si="1680"/>
        <v>0.34981945144486942</v>
      </c>
      <c r="BN1355" s="8">
        <f t="shared" si="1681"/>
        <v>0.64988865596147793</v>
      </c>
    </row>
    <row r="1356" spans="1:66" x14ac:dyDescent="0.25">
      <c r="A1356" t="s">
        <v>72</v>
      </c>
      <c r="B1356" t="s">
        <v>80</v>
      </c>
      <c r="C1356" t="s">
        <v>67</v>
      </c>
      <c r="D1356" t="s">
        <v>565</v>
      </c>
      <c r="E1356">
        <f>VLOOKUP(A1356,home!$A$2:$E$405,3,FALSE)</f>
        <v>1.4148550724637701</v>
      </c>
      <c r="F1356">
        <f>VLOOKUP(B1356,home!$B$2:$E$405,3,FALSE)</f>
        <v>1.01</v>
      </c>
      <c r="G1356">
        <f>VLOOKUP(C1356,away!$B$2:$E$405,4,FALSE)</f>
        <v>0.97</v>
      </c>
      <c r="H1356">
        <f>VLOOKUP(A1356,away!$A$2:$E$405,3,FALSE)</f>
        <v>1.0942028985507199</v>
      </c>
      <c r="I1356">
        <f>VLOOKUP(C1356,away!$B$2:$E$405,3,FALSE)</f>
        <v>0.56000000000000005</v>
      </c>
      <c r="J1356">
        <f>VLOOKUP(B1356,home!$B$2:$E$405,4,FALSE)</f>
        <v>1.1100000000000001</v>
      </c>
      <c r="K1356" s="3">
        <f t="shared" si="1626"/>
        <v>1.3861335144927556</v>
      </c>
      <c r="L1356" s="3">
        <f t="shared" si="1627"/>
        <v>0.68015652173912766</v>
      </c>
      <c r="M1356" s="5">
        <f t="shared" si="1628"/>
        <v>0.12665479585802056</v>
      </c>
      <c r="N1356" s="5">
        <f t="shared" si="1629"/>
        <v>0.17556045731004055</v>
      </c>
      <c r="O1356" s="5">
        <f t="shared" si="1630"/>
        <v>8.6145085412370551E-2</v>
      </c>
      <c r="P1356" s="5">
        <f t="shared" si="1631"/>
        <v>0.1194085899989278</v>
      </c>
      <c r="Q1356" s="5">
        <f t="shared" si="1632"/>
        <v>0.12167511684856097</v>
      </c>
      <c r="R1356" s="5">
        <f t="shared" si="1633"/>
        <v>2.9296070829499005E-2</v>
      </c>
      <c r="S1356" s="5">
        <f t="shared" si="1634"/>
        <v>2.8144238970460408E-2</v>
      </c>
      <c r="T1356" s="5">
        <f t="shared" si="1635"/>
        <v>8.2758124257919161E-2</v>
      </c>
      <c r="U1356" s="5">
        <f t="shared" si="1636"/>
        <v>4.0608265619722153E-2</v>
      </c>
      <c r="V1356" s="5">
        <f t="shared" si="1637"/>
        <v>2.9482270812379776E-3</v>
      </c>
      <c r="W1356" s="5">
        <f t="shared" si="1638"/>
        <v>5.6219319114537543E-2</v>
      </c>
      <c r="X1356" s="5">
        <f t="shared" si="1639"/>
        <v>3.8237936543485916E-2</v>
      </c>
      <c r="Y1356" s="5">
        <f t="shared" si="1640"/>
        <v>1.3003890958949429E-2</v>
      </c>
      <c r="Z1356" s="5">
        <f t="shared" si="1641"/>
        <v>6.641971212005055E-3</v>
      </c>
      <c r="AA1356" s="5">
        <f t="shared" si="1642"/>
        <v>9.2066588992562749E-3</v>
      </c>
      <c r="AB1356" s="5">
        <f t="shared" si="1643"/>
        <v>6.380829228381053E-3</v>
      </c>
      <c r="AC1356" s="5">
        <f t="shared" si="1644"/>
        <v>1.7372202350410818E-4</v>
      </c>
      <c r="AD1356" s="5">
        <f t="shared" si="1645"/>
        <v>1.9481870596655911E-2</v>
      </c>
      <c r="AE1356" s="5">
        <f t="shared" si="1646"/>
        <v>1.3250721341993269E-2</v>
      </c>
      <c r="AF1356" s="5">
        <f t="shared" si="1647"/>
        <v>4.5062822692522831E-3</v>
      </c>
      <c r="AG1356" s="5">
        <f t="shared" si="1648"/>
        <v>1.0216590914097787E-3</v>
      </c>
      <c r="AH1356" s="5">
        <f t="shared" si="1649"/>
        <v>1.1293950092621941E-3</v>
      </c>
      <c r="AI1356" s="5">
        <f t="shared" si="1650"/>
        <v>1.5654922734391835E-3</v>
      </c>
      <c r="AJ1356" s="5">
        <f t="shared" si="1651"/>
        <v>1.0849906534467549E-3</v>
      </c>
      <c r="AK1356" s="5">
        <f t="shared" si="1652"/>
        <v>5.0131396921798091E-4</v>
      </c>
      <c r="AL1356" s="5">
        <f t="shared" si="1653"/>
        <v>6.5513198257853424E-6</v>
      </c>
      <c r="AM1356" s="5">
        <f t="shared" si="1654"/>
        <v>5.4008947518071415E-3</v>
      </c>
      <c r="AN1356" s="5">
        <f t="shared" si="1655"/>
        <v>3.673453788668255E-3</v>
      </c>
      <c r="AO1356" s="5">
        <f t="shared" si="1656"/>
        <v>1.2492617758350102E-3</v>
      </c>
      <c r="AP1356" s="5">
        <f t="shared" si="1657"/>
        <v>2.8323118139786212E-4</v>
      </c>
      <c r="AQ1356" s="5">
        <f t="shared" si="1658"/>
        <v>4.8160383796908459E-5</v>
      </c>
      <c r="AR1356" s="5">
        <f t="shared" si="1659"/>
        <v>1.5363307623386083E-4</v>
      </c>
      <c r="AS1356" s="5">
        <f t="shared" si="1660"/>
        <v>2.1295595590237494E-4</v>
      </c>
      <c r="AT1356" s="5">
        <f t="shared" si="1661"/>
        <v>1.4759269379356166E-4</v>
      </c>
      <c r="AU1356" s="5">
        <f t="shared" si="1662"/>
        <v>6.8194393120507628E-5</v>
      </c>
      <c r="AV1356" s="5">
        <f t="shared" si="1663"/>
        <v>2.3631633451207447E-5</v>
      </c>
      <c r="AW1356" s="5">
        <f t="shared" si="1664"/>
        <v>1.7156955770330117E-7</v>
      </c>
      <c r="AX1356" s="5">
        <f t="shared" si="1665"/>
        <v>1.2477268706213203E-3</v>
      </c>
      <c r="AY1356" s="5">
        <f t="shared" si="1666"/>
        <v>8.4864956840224382E-4</v>
      </c>
      <c r="AZ1356" s="5">
        <f t="shared" si="1667"/>
        <v>2.8860726930994102E-4</v>
      </c>
      <c r="BA1356" s="5">
        <f t="shared" si="1668"/>
        <v>6.5432705480825715E-5</v>
      </c>
      <c r="BB1356" s="5">
        <f t="shared" si="1669"/>
        <v>1.1126120341954795E-5</v>
      </c>
      <c r="BC1356" s="5">
        <f t="shared" si="1670"/>
        <v>1.5135006624469859E-6</v>
      </c>
      <c r="BD1356" s="5">
        <f t="shared" si="1671"/>
        <v>1.7415756459217496E-5</v>
      </c>
      <c r="BE1356" s="5">
        <f t="shared" si="1672"/>
        <v>2.4140563708365054E-5</v>
      </c>
      <c r="BF1356" s="5">
        <f t="shared" si="1673"/>
        <v>1.6731022207456163E-5</v>
      </c>
      <c r="BG1356" s="5">
        <f t="shared" si="1674"/>
        <v>7.7304768711591892E-6</v>
      </c>
      <c r="BH1356" s="5">
        <f t="shared" si="1675"/>
        <v>2.6788682685312112E-6</v>
      </c>
      <c r="BI1356" s="5">
        <f t="shared" si="1676"/>
        <v>7.4265381758445736E-7</v>
      </c>
      <c r="BJ1356" s="8">
        <f t="shared" si="1677"/>
        <v>0.53883343624912894</v>
      </c>
      <c r="BK1356" s="8">
        <f t="shared" si="1678"/>
        <v>0.27818477482037895</v>
      </c>
      <c r="BL1356" s="8">
        <f t="shared" si="1679"/>
        <v>0.17659354898842897</v>
      </c>
      <c r="BM1356" s="8">
        <f t="shared" si="1680"/>
        <v>0.34066513701367757</v>
      </c>
      <c r="BN1356" s="8">
        <f t="shared" si="1681"/>
        <v>0.65874011625741946</v>
      </c>
    </row>
    <row r="1357" spans="1:66" x14ac:dyDescent="0.25">
      <c r="A1357" t="s">
        <v>91</v>
      </c>
      <c r="B1357" t="s">
        <v>89</v>
      </c>
      <c r="C1357" t="s">
        <v>124</v>
      </c>
      <c r="D1357" t="s">
        <v>565</v>
      </c>
      <c r="E1357">
        <f>VLOOKUP(A1357,home!$A$2:$E$405,3,FALSE)</f>
        <v>1.5</v>
      </c>
      <c r="F1357">
        <f>VLOOKUP(B1357,home!$B$2:$E$405,3,FALSE)</f>
        <v>0.55000000000000004</v>
      </c>
      <c r="G1357">
        <f>VLOOKUP(C1357,away!$B$2:$E$405,4,FALSE)</f>
        <v>0.77</v>
      </c>
      <c r="H1357">
        <f>VLOOKUP(A1357,away!$A$2:$E$405,3,FALSE)</f>
        <v>1.1974637681159399</v>
      </c>
      <c r="I1357">
        <f>VLOOKUP(C1357,away!$B$2:$E$405,3,FALSE)</f>
        <v>1.03</v>
      </c>
      <c r="J1357">
        <f>VLOOKUP(B1357,home!$B$2:$E$405,4,FALSE)</f>
        <v>1.1499999999999999</v>
      </c>
      <c r="K1357" s="3">
        <f t="shared" si="1626"/>
        <v>0.63525000000000009</v>
      </c>
      <c r="L1357" s="3">
        <f t="shared" si="1627"/>
        <v>1.4183958333333309</v>
      </c>
      <c r="M1357" s="5">
        <f t="shared" si="1628"/>
        <v>0.12826641212497264</v>
      </c>
      <c r="N1357" s="5">
        <f t="shared" si="1629"/>
        <v>8.1481238302388875E-2</v>
      </c>
      <c r="O1357" s="5">
        <f t="shared" si="1630"/>
        <v>0.18193254451467697</v>
      </c>
      <c r="P1357" s="5">
        <f t="shared" si="1631"/>
        <v>0.11557264890294856</v>
      </c>
      <c r="Q1357" s="5">
        <f t="shared" si="1632"/>
        <v>2.588047831579627E-2</v>
      </c>
      <c r="R1357" s="5">
        <f t="shared" si="1633"/>
        <v>0.12902618154367432</v>
      </c>
      <c r="S1357" s="5">
        <f t="shared" si="1634"/>
        <v>2.6033777964862278E-2</v>
      </c>
      <c r="T1357" s="5">
        <f t="shared" si="1635"/>
        <v>3.6708762607799039E-2</v>
      </c>
      <c r="U1357" s="5">
        <f t="shared" si="1636"/>
        <v>8.1963881825619117E-2</v>
      </c>
      <c r="V1357" s="5">
        <f t="shared" si="1637"/>
        <v>2.6063744380015867E-3</v>
      </c>
      <c r="W1357" s="5">
        <f t="shared" si="1638"/>
        <v>5.480191283369862E-3</v>
      </c>
      <c r="X1357" s="5">
        <f t="shared" si="1639"/>
        <v>7.7730804822014506E-3</v>
      </c>
      <c r="Y1357" s="5">
        <f t="shared" si="1640"/>
        <v>5.51265248405959E-3</v>
      </c>
      <c r="Z1357" s="5">
        <f t="shared" si="1641"/>
        <v>6.1003399430819207E-2</v>
      </c>
      <c r="AA1357" s="5">
        <f t="shared" si="1642"/>
        <v>3.8752409488427904E-2</v>
      </c>
      <c r="AB1357" s="5">
        <f t="shared" si="1643"/>
        <v>1.2308734063761914E-2</v>
      </c>
      <c r="AC1357" s="5">
        <f t="shared" si="1644"/>
        <v>1.4677731724658708E-4</v>
      </c>
      <c r="AD1357" s="5">
        <f t="shared" si="1645"/>
        <v>8.7032287819017616E-4</v>
      </c>
      <c r="AE1357" s="5">
        <f t="shared" si="1646"/>
        <v>1.2344623440796176E-3</v>
      </c>
      <c r="AF1357" s="5">
        <f t="shared" si="1647"/>
        <v>8.7547812262471351E-4</v>
      </c>
      <c r="AG1357" s="5">
        <f t="shared" si="1648"/>
        <v>4.1392484043512696E-4</v>
      </c>
      <c r="AH1357" s="5">
        <f t="shared" si="1649"/>
        <v>2.1631741892960729E-2</v>
      </c>
      <c r="AI1357" s="5">
        <f t="shared" si="1650"/>
        <v>1.3741564037503304E-2</v>
      </c>
      <c r="AJ1357" s="5">
        <f t="shared" si="1651"/>
        <v>4.3646642774119873E-3</v>
      </c>
      <c r="AK1357" s="5">
        <f t="shared" si="1652"/>
        <v>9.2421766074198876E-4</v>
      </c>
      <c r="AL1357" s="5">
        <f t="shared" si="1653"/>
        <v>5.29006559769635E-6</v>
      </c>
      <c r="AM1357" s="5">
        <f t="shared" si="1654"/>
        <v>1.1057452167406193E-4</v>
      </c>
      <c r="AN1357" s="5">
        <f t="shared" si="1655"/>
        <v>1.5683844081531548E-4</v>
      </c>
      <c r="AO1357" s="5">
        <f t="shared" si="1656"/>
        <v>1.1122949547946989E-4</v>
      </c>
      <c r="AP1357" s="5">
        <f t="shared" si="1657"/>
        <v>5.2589150977282895E-5</v>
      </c>
      <c r="AQ1357" s="5">
        <f t="shared" si="1658"/>
        <v>1.8648058156178893E-5</v>
      </c>
      <c r="AR1357" s="5">
        <f t="shared" si="1659"/>
        <v>6.1364745137435037E-3</v>
      </c>
      <c r="AS1357" s="5">
        <f t="shared" si="1660"/>
        <v>3.8981954348555614E-3</v>
      </c>
      <c r="AT1357" s="5">
        <f t="shared" si="1661"/>
        <v>1.2381643249959977E-3</v>
      </c>
      <c r="AU1357" s="5">
        <f t="shared" si="1662"/>
        <v>2.6218129581790267E-4</v>
      </c>
      <c r="AV1357" s="5">
        <f t="shared" si="1663"/>
        <v>4.1637667042080664E-5</v>
      </c>
      <c r="AW1357" s="5">
        <f t="shared" si="1664"/>
        <v>1.3240386938650264E-7</v>
      </c>
      <c r="AX1357" s="5">
        <f t="shared" si="1665"/>
        <v>1.1707077482241306E-5</v>
      </c>
      <c r="AY1357" s="5">
        <f t="shared" si="1666"/>
        <v>1.6605269921321528E-5</v>
      </c>
      <c r="AZ1357" s="5">
        <f t="shared" si="1667"/>
        <v>1.1776422833888874E-5</v>
      </c>
      <c r="BA1357" s="5">
        <f t="shared" si="1668"/>
        <v>5.5678763597198272E-6</v>
      </c>
      <c r="BB1357" s="5">
        <f t="shared" si="1669"/>
        <v>1.9743631572854405E-6</v>
      </c>
      <c r="BC1357" s="5">
        <f t="shared" si="1670"/>
        <v>5.6008569515610101E-7</v>
      </c>
      <c r="BD1357" s="5">
        <f t="shared" si="1671"/>
        <v>1.4506583136083271E-3</v>
      </c>
      <c r="BE1357" s="5">
        <f t="shared" si="1672"/>
        <v>9.2153069371968992E-4</v>
      </c>
      <c r="BF1357" s="5">
        <f t="shared" si="1673"/>
        <v>2.9270118659271657E-4</v>
      </c>
      <c r="BG1357" s="5">
        <f t="shared" si="1674"/>
        <v>6.1979476261007761E-5</v>
      </c>
      <c r="BH1357" s="5">
        <f t="shared" si="1675"/>
        <v>9.8431155737012936E-6</v>
      </c>
      <c r="BI1357" s="5">
        <f t="shared" si="1676"/>
        <v>1.2505678336387497E-6</v>
      </c>
      <c r="BJ1357" s="8">
        <f t="shared" si="1677"/>
        <v>0.16672866242349663</v>
      </c>
      <c r="BK1357" s="8">
        <f t="shared" si="1678"/>
        <v>0.27264788608355067</v>
      </c>
      <c r="BL1357" s="8">
        <f t="shared" si="1679"/>
        <v>0.49896055589482236</v>
      </c>
      <c r="BM1357" s="8">
        <f t="shared" si="1680"/>
        <v>0.33716452726217921</v>
      </c>
      <c r="BN1357" s="8">
        <f t="shared" si="1681"/>
        <v>0.66215950370445764</v>
      </c>
    </row>
    <row r="1358" spans="1:66" x14ac:dyDescent="0.25">
      <c r="A1358" t="s">
        <v>91</v>
      </c>
      <c r="B1358" t="s">
        <v>98</v>
      </c>
      <c r="C1358" t="s">
        <v>101</v>
      </c>
      <c r="D1358" t="s">
        <v>565</v>
      </c>
      <c r="E1358">
        <f>VLOOKUP(A1358,home!$A$2:$E$405,3,FALSE)</f>
        <v>1.5</v>
      </c>
      <c r="F1358">
        <f>VLOOKUP(B1358,home!$B$2:$E$405,3,FALSE)</f>
        <v>0.99</v>
      </c>
      <c r="G1358">
        <f>VLOOKUP(C1358,away!$B$2:$E$405,4,FALSE)</f>
        <v>0.75</v>
      </c>
      <c r="H1358">
        <f>VLOOKUP(A1358,away!$A$2:$E$405,3,FALSE)</f>
        <v>1.1974637681159399</v>
      </c>
      <c r="I1358">
        <f>VLOOKUP(C1358,away!$B$2:$E$405,3,FALSE)</f>
        <v>0.64</v>
      </c>
      <c r="J1358">
        <f>VLOOKUP(B1358,home!$B$2:$E$405,4,FALSE)</f>
        <v>0.94</v>
      </c>
      <c r="K1358" s="3">
        <f t="shared" si="1626"/>
        <v>1.11375</v>
      </c>
      <c r="L1358" s="3">
        <f t="shared" si="1627"/>
        <v>0.72039420289854939</v>
      </c>
      <c r="M1358" s="5">
        <f t="shared" si="1628"/>
        <v>0.15975015700652162</v>
      </c>
      <c r="N1358" s="5">
        <f t="shared" si="1629"/>
        <v>0.17792173736601347</v>
      </c>
      <c r="O1358" s="5">
        <f t="shared" si="1630"/>
        <v>0.11508308701963126</v>
      </c>
      <c r="P1358" s="5">
        <f t="shared" si="1631"/>
        <v>0.12817378816811431</v>
      </c>
      <c r="Q1358" s="5">
        <f t="shared" si="1632"/>
        <v>9.9080167495698743E-2</v>
      </c>
      <c r="R1358" s="5">
        <f t="shared" si="1633"/>
        <v>4.1452594370305823E-2</v>
      </c>
      <c r="S1358" s="5">
        <f t="shared" si="1634"/>
        <v>2.5709708649447466E-2</v>
      </c>
      <c r="T1358" s="5">
        <f t="shared" si="1635"/>
        <v>7.1376778286118658E-2</v>
      </c>
      <c r="U1358" s="5">
        <f t="shared" si="1636"/>
        <v>4.6167826979928113E-2</v>
      </c>
      <c r="V1358" s="5">
        <f t="shared" si="1637"/>
        <v>2.2919892273224902E-3</v>
      </c>
      <c r="W1358" s="5">
        <f t="shared" si="1638"/>
        <v>3.6783512182778151E-2</v>
      </c>
      <c r="X1358" s="5">
        <f t="shared" si="1639"/>
        <v>2.6498628938721545E-2</v>
      </c>
      <c r="Y1358" s="5">
        <f t="shared" si="1640"/>
        <v>9.5447293361073694E-3</v>
      </c>
      <c r="Z1358" s="5">
        <f t="shared" si="1641"/>
        <v>9.9540695598244553E-3</v>
      </c>
      <c r="AA1358" s="5">
        <f t="shared" si="1642"/>
        <v>1.1086344972254487E-2</v>
      </c>
      <c r="AB1358" s="5">
        <f t="shared" si="1643"/>
        <v>6.1737083564242174E-3</v>
      </c>
      <c r="AC1358" s="5">
        <f t="shared" si="1644"/>
        <v>1.1493452776952515E-4</v>
      </c>
      <c r="AD1358" s="5">
        <f t="shared" si="1645"/>
        <v>1.0241909173392297E-2</v>
      </c>
      <c r="AE1358" s="5">
        <f t="shared" si="1646"/>
        <v>7.3782119951252851E-3</v>
      </c>
      <c r="AF1358" s="5">
        <f t="shared" si="1647"/>
        <v>2.6576105745223975E-3</v>
      </c>
      <c r="AG1358" s="5">
        <f t="shared" si="1648"/>
        <v>6.3817575048260623E-4</v>
      </c>
      <c r="AH1358" s="5">
        <f t="shared" si="1649"/>
        <v>1.7927135015366128E-3</v>
      </c>
      <c r="AI1358" s="5">
        <f t="shared" si="1650"/>
        <v>1.9966346623364025E-3</v>
      </c>
      <c r="AJ1358" s="5">
        <f t="shared" si="1651"/>
        <v>1.1118759275885841E-3</v>
      </c>
      <c r="AK1358" s="5">
        <f t="shared" si="1652"/>
        <v>4.1278393811726178E-4</v>
      </c>
      <c r="AL1358" s="5">
        <f t="shared" si="1653"/>
        <v>3.6886583629290493E-6</v>
      </c>
      <c r="AM1358" s="5">
        <f t="shared" si="1654"/>
        <v>2.2813852683731335E-3</v>
      </c>
      <c r="AN1358" s="5">
        <f t="shared" si="1655"/>
        <v>1.6434967219141566E-3</v>
      </c>
      <c r="AO1358" s="5">
        <f t="shared" si="1656"/>
        <v>5.9198275547486378E-4</v>
      </c>
      <c r="AP1358" s="5">
        <f t="shared" si="1657"/>
        <v>1.4215364842000048E-4</v>
      </c>
      <c r="AQ1358" s="5">
        <f t="shared" si="1658"/>
        <v>2.5601666060661714E-5</v>
      </c>
      <c r="AR1358" s="5">
        <f t="shared" si="1659"/>
        <v>2.5829208279298723E-4</v>
      </c>
      <c r="AS1358" s="5">
        <f t="shared" si="1660"/>
        <v>2.8767280721068951E-4</v>
      </c>
      <c r="AT1358" s="5">
        <f t="shared" si="1661"/>
        <v>1.6019779451545272E-4</v>
      </c>
      <c r="AU1358" s="5">
        <f t="shared" si="1662"/>
        <v>5.9473431213861803E-5</v>
      </c>
      <c r="AV1358" s="5">
        <f t="shared" si="1663"/>
        <v>1.6559633503609656E-5</v>
      </c>
      <c r="AW1358" s="5">
        <f t="shared" si="1664"/>
        <v>8.2209850628627068E-8</v>
      </c>
      <c r="AX1358" s="5">
        <f t="shared" si="1665"/>
        <v>4.2348214044176286E-4</v>
      </c>
      <c r="AY1358" s="5">
        <f t="shared" si="1666"/>
        <v>3.0507407900531527E-4</v>
      </c>
      <c r="AZ1358" s="5">
        <f t="shared" si="1667"/>
        <v>1.0988679898502159E-4</v>
      </c>
      <c r="BA1358" s="5">
        <f t="shared" si="1668"/>
        <v>2.6387270987962586E-5</v>
      </c>
      <c r="BB1358" s="5">
        <f t="shared" si="1669"/>
        <v>4.7523092625103307E-6</v>
      </c>
      <c r="BC1358" s="5">
        <f t="shared" si="1670"/>
        <v>6.8470720861870471E-7</v>
      </c>
      <c r="BD1358" s="5">
        <f t="shared" si="1671"/>
        <v>3.1012019849776676E-5</v>
      </c>
      <c r="BE1358" s="5">
        <f t="shared" si="1672"/>
        <v>3.4539637107688772E-5</v>
      </c>
      <c r="BF1358" s="5">
        <f t="shared" si="1673"/>
        <v>1.9234260414344188E-5</v>
      </c>
      <c r="BG1358" s="5">
        <f t="shared" si="1674"/>
        <v>7.1407191788252777E-6</v>
      </c>
      <c r="BH1358" s="5">
        <f t="shared" si="1675"/>
        <v>1.9882439963541646E-6</v>
      </c>
      <c r="BI1358" s="5">
        <f t="shared" si="1676"/>
        <v>4.4288135018788994E-7</v>
      </c>
      <c r="BJ1358" s="8">
        <f t="shared" si="1677"/>
        <v>0.44767634846509452</v>
      </c>
      <c r="BK1358" s="8">
        <f t="shared" si="1678"/>
        <v>0.3163493403165436</v>
      </c>
      <c r="BL1358" s="8">
        <f t="shared" si="1679"/>
        <v>0.22615412323925652</v>
      </c>
      <c r="BM1358" s="8">
        <f t="shared" si="1680"/>
        <v>0.27836735828527925</v>
      </c>
      <c r="BN1358" s="8">
        <f t="shared" si="1681"/>
        <v>0.72146153142628522</v>
      </c>
    </row>
    <row r="1359" spans="1:66" x14ac:dyDescent="0.25">
      <c r="A1359" t="s">
        <v>91</v>
      </c>
      <c r="B1359" t="s">
        <v>97</v>
      </c>
      <c r="C1359" t="s">
        <v>123</v>
      </c>
      <c r="D1359" t="s">
        <v>565</v>
      </c>
      <c r="E1359">
        <f>VLOOKUP(A1359,home!$A$2:$E$405,3,FALSE)</f>
        <v>1.5</v>
      </c>
      <c r="F1359">
        <f>VLOOKUP(B1359,home!$B$2:$E$405,3,FALSE)</f>
        <v>0.93</v>
      </c>
      <c r="G1359">
        <f>VLOOKUP(C1359,away!$B$2:$E$405,4,FALSE)</f>
        <v>0.84</v>
      </c>
      <c r="H1359">
        <f>VLOOKUP(A1359,away!$A$2:$E$405,3,FALSE)</f>
        <v>1.1974637681159399</v>
      </c>
      <c r="I1359">
        <f>VLOOKUP(C1359,away!$B$2:$E$405,3,FALSE)</f>
        <v>1.32</v>
      </c>
      <c r="J1359">
        <f>VLOOKUP(B1359,home!$B$2:$E$405,4,FALSE)</f>
        <v>1.02</v>
      </c>
      <c r="K1359" s="3">
        <f t="shared" si="1626"/>
        <v>1.1718</v>
      </c>
      <c r="L1359" s="3">
        <f t="shared" si="1627"/>
        <v>1.6122652173913017</v>
      </c>
      <c r="M1359" s="5">
        <f t="shared" si="1628"/>
        <v>6.1786819288252186E-2</v>
      </c>
      <c r="N1359" s="5">
        <f t="shared" si="1629"/>
        <v>7.2401794841973899E-2</v>
      </c>
      <c r="O1359" s="5">
        <f t="shared" si="1630"/>
        <v>9.9616739631690973E-2</v>
      </c>
      <c r="P1359" s="5">
        <f t="shared" si="1631"/>
        <v>0.11673089550041546</v>
      </c>
      <c r="Q1359" s="5">
        <f t="shared" si="1632"/>
        <v>4.2420211597912517E-2</v>
      </c>
      <c r="R1359" s="5">
        <f t="shared" si="1633"/>
        <v>8.0304302189050478E-2</v>
      </c>
      <c r="S1359" s="5">
        <f t="shared" si="1634"/>
        <v>5.5133530586675292E-2</v>
      </c>
      <c r="T1359" s="5">
        <f t="shared" si="1635"/>
        <v>6.839263167369343E-2</v>
      </c>
      <c r="U1359" s="5">
        <f t="shared" si="1636"/>
        <v>9.4100581305129341E-2</v>
      </c>
      <c r="V1359" s="5">
        <f t="shared" si="1637"/>
        <v>1.1573461552729248E-2</v>
      </c>
      <c r="W1359" s="5">
        <f t="shared" si="1638"/>
        <v>1.656933465014462E-2</v>
      </c>
      <c r="X1359" s="5">
        <f t="shared" si="1639"/>
        <v>2.671416193174464E-2</v>
      </c>
      <c r="Y1359" s="5">
        <f t="shared" si="1640"/>
        <v>2.1535157047155359E-2</v>
      </c>
      <c r="Z1359" s="5">
        <f t="shared" si="1641"/>
        <v>4.3157277742095407E-2</v>
      </c>
      <c r="AA1359" s="5">
        <f t="shared" si="1642"/>
        <v>5.0571698058187384E-2</v>
      </c>
      <c r="AB1359" s="5">
        <f t="shared" si="1643"/>
        <v>2.9629957892291996E-2</v>
      </c>
      <c r="AC1359" s="5">
        <f t="shared" si="1644"/>
        <v>1.3665743627162483E-3</v>
      </c>
      <c r="AD1359" s="5">
        <f t="shared" si="1645"/>
        <v>4.8539865857598679E-3</v>
      </c>
      <c r="AE1359" s="5">
        <f t="shared" si="1646"/>
        <v>7.8259137379045954E-3</v>
      </c>
      <c r="AF1359" s="5">
        <f t="shared" si="1647"/>
        <v>6.3087242569641643E-3</v>
      </c>
      <c r="AG1359" s="5">
        <f t="shared" si="1648"/>
        <v>3.3904455618720343E-3</v>
      </c>
      <c r="AH1359" s="5">
        <f t="shared" si="1649"/>
        <v>1.7395244445219071E-2</v>
      </c>
      <c r="AI1359" s="5">
        <f t="shared" si="1650"/>
        <v>2.0383747440907703E-2</v>
      </c>
      <c r="AJ1359" s="5">
        <f t="shared" si="1651"/>
        <v>1.1942837625627827E-2</v>
      </c>
      <c r="AK1359" s="5">
        <f t="shared" si="1652"/>
        <v>4.6648723765702269E-3</v>
      </c>
      <c r="AL1359" s="5">
        <f t="shared" si="1653"/>
        <v>1.0327215478341205E-4</v>
      </c>
      <c r="AM1359" s="5">
        <f t="shared" si="1654"/>
        <v>1.1375802962386825E-3</v>
      </c>
      <c r="AN1359" s="5">
        <f t="shared" si="1655"/>
        <v>1.8340811436153208E-3</v>
      </c>
      <c r="AO1359" s="5">
        <f t="shared" si="1656"/>
        <v>1.4785126168621215E-3</v>
      </c>
      <c r="AP1359" s="5">
        <f t="shared" si="1657"/>
        <v>7.9458482188032983E-4</v>
      </c>
      <c r="AQ1359" s="5">
        <f t="shared" si="1658"/>
        <v>3.2027036764617993E-4</v>
      </c>
      <c r="AR1359" s="5">
        <f t="shared" si="1659"/>
        <v>5.6091495134091901E-3</v>
      </c>
      <c r="AS1359" s="5">
        <f t="shared" si="1660"/>
        <v>6.5728013998128882E-3</v>
      </c>
      <c r="AT1359" s="5">
        <f t="shared" si="1661"/>
        <v>3.8510043401503722E-3</v>
      </c>
      <c r="AU1359" s="5">
        <f t="shared" si="1662"/>
        <v>1.5042022952627345E-3</v>
      </c>
      <c r="AV1359" s="5">
        <f t="shared" si="1663"/>
        <v>4.4065606239721824E-4</v>
      </c>
      <c r="AW1359" s="5">
        <f t="shared" si="1664"/>
        <v>5.4196434553303559E-6</v>
      </c>
      <c r="AX1359" s="5">
        <f t="shared" si="1665"/>
        <v>2.2216943185541453E-4</v>
      </c>
      <c r="AY1359" s="5">
        <f t="shared" si="1666"/>
        <v>3.5819604734807189E-4</v>
      </c>
      <c r="AZ1359" s="5">
        <f t="shared" si="1667"/>
        <v>2.887535140731721E-4</v>
      </c>
      <c r="BA1359" s="5">
        <f t="shared" si="1668"/>
        <v>1.5518241571322832E-4</v>
      </c>
      <c r="BB1359" s="5">
        <f t="shared" si="1669"/>
        <v>6.2548802801298893E-5</v>
      </c>
      <c r="BC1359" s="5">
        <f t="shared" si="1670"/>
        <v>2.0169051829200358E-5</v>
      </c>
      <c r="BD1359" s="5">
        <f t="shared" si="1671"/>
        <v>1.5072394432694965E-3</v>
      </c>
      <c r="BE1359" s="5">
        <f t="shared" si="1672"/>
        <v>1.7661831796231956E-3</v>
      </c>
      <c r="BF1359" s="5">
        <f t="shared" si="1673"/>
        <v>1.0348067249412306E-3</v>
      </c>
      <c r="BG1359" s="5">
        <f t="shared" si="1674"/>
        <v>4.0419550676204443E-4</v>
      </c>
      <c r="BH1359" s="5">
        <f t="shared" si="1675"/>
        <v>1.1840907370594095E-4</v>
      </c>
      <c r="BI1359" s="5">
        <f t="shared" si="1676"/>
        <v>2.7750350513724321E-5</v>
      </c>
      <c r="BJ1359" s="8">
        <f t="shared" si="1677"/>
        <v>0.27708441039498816</v>
      </c>
      <c r="BK1359" s="8">
        <f t="shared" si="1678"/>
        <v>0.24705274949291994</v>
      </c>
      <c r="BL1359" s="8">
        <f t="shared" si="1679"/>
        <v>0.43144637885452292</v>
      </c>
      <c r="BM1359" s="8">
        <f t="shared" si="1680"/>
        <v>0.52512727703133832</v>
      </c>
      <c r="BN1359" s="8">
        <f t="shared" si="1681"/>
        <v>0.47326076304929554</v>
      </c>
    </row>
    <row r="1360" spans="1:66" x14ac:dyDescent="0.25">
      <c r="A1360" t="s">
        <v>91</v>
      </c>
      <c r="B1360" t="s">
        <v>118</v>
      </c>
      <c r="C1360" t="s">
        <v>122</v>
      </c>
      <c r="D1360" t="s">
        <v>565</v>
      </c>
      <c r="E1360">
        <f>VLOOKUP(A1360,home!$A$2:$E$405,3,FALSE)</f>
        <v>1.5</v>
      </c>
      <c r="F1360">
        <f>VLOOKUP(B1360,home!$B$2:$E$405,3,FALSE)</f>
        <v>0.96</v>
      </c>
      <c r="G1360">
        <f>VLOOKUP(C1360,away!$B$2:$E$405,4,FALSE)</f>
        <v>1.3</v>
      </c>
      <c r="H1360">
        <f>VLOOKUP(A1360,away!$A$2:$E$405,3,FALSE)</f>
        <v>1.1974637681159399</v>
      </c>
      <c r="I1360">
        <f>VLOOKUP(C1360,away!$B$2:$E$405,3,FALSE)</f>
        <v>0.81</v>
      </c>
      <c r="J1360">
        <f>VLOOKUP(B1360,home!$B$2:$E$405,4,FALSE)</f>
        <v>1.0900000000000001</v>
      </c>
      <c r="K1360" s="3">
        <f t="shared" si="1626"/>
        <v>1.8719999999999999</v>
      </c>
      <c r="L1360" s="3">
        <f t="shared" si="1627"/>
        <v>1.0572407608695635</v>
      </c>
      <c r="M1360" s="5">
        <f t="shared" si="1628"/>
        <v>5.3437594660104684E-2</v>
      </c>
      <c r="N1360" s="5">
        <f t="shared" si="1629"/>
        <v>0.10003517720371596</v>
      </c>
      <c r="O1360" s="5">
        <f t="shared" si="1630"/>
        <v>5.6496403237488398E-2</v>
      </c>
      <c r="P1360" s="5">
        <f t="shared" si="1631"/>
        <v>0.10576126686057827</v>
      </c>
      <c r="Q1360" s="5">
        <f t="shared" si="1632"/>
        <v>9.3632925862678143E-2</v>
      </c>
      <c r="R1360" s="5">
        <f t="shared" si="1633"/>
        <v>2.9865150172597953E-2</v>
      </c>
      <c r="S1360" s="5">
        <f t="shared" si="1634"/>
        <v>5.2329477211224745E-2</v>
      </c>
      <c r="T1360" s="5">
        <f t="shared" si="1635"/>
        <v>9.8992545781501254E-2</v>
      </c>
      <c r="U1360" s="5">
        <f t="shared" si="1636"/>
        <v>5.5907561123103362E-2</v>
      </c>
      <c r="V1360" s="5">
        <f t="shared" si="1637"/>
        <v>1.1507570110961964E-2</v>
      </c>
      <c r="W1360" s="5">
        <f t="shared" si="1638"/>
        <v>5.8426945738311163E-2</v>
      </c>
      <c r="X1360" s="5">
        <f t="shared" si="1639"/>
        <v>6.1771348567656786E-2</v>
      </c>
      <c r="Y1360" s="5">
        <f t="shared" si="1640"/>
        <v>3.2653593779804244E-2</v>
      </c>
      <c r="Z1360" s="5">
        <f t="shared" si="1641"/>
        <v>1.0524884697320413E-2</v>
      </c>
      <c r="AA1360" s="5">
        <f t="shared" si="1642"/>
        <v>1.9702584153383811E-2</v>
      </c>
      <c r="AB1360" s="5">
        <f t="shared" si="1643"/>
        <v>1.8441618767567249E-2</v>
      </c>
      <c r="AC1360" s="5">
        <f t="shared" si="1644"/>
        <v>1.423453845045173E-3</v>
      </c>
      <c r="AD1360" s="5">
        <f t="shared" si="1645"/>
        <v>2.7343810605529633E-2</v>
      </c>
      <c r="AE1360" s="5">
        <f t="shared" si="1646"/>
        <v>2.8908991129663386E-2</v>
      </c>
      <c r="AF1360" s="5">
        <f t="shared" si="1647"/>
        <v>1.5281881888948391E-2</v>
      </c>
      <c r="AG1360" s="5">
        <f t="shared" si="1648"/>
        <v>5.3855428119302011E-3</v>
      </c>
      <c r="AH1360" s="5">
        <f t="shared" si="1649"/>
        <v>2.7818342763648641E-3</v>
      </c>
      <c r="AI1360" s="5">
        <f t="shared" si="1650"/>
        <v>5.207593765355025E-3</v>
      </c>
      <c r="AJ1360" s="5">
        <f t="shared" si="1651"/>
        <v>4.8743077643723029E-3</v>
      </c>
      <c r="AK1360" s="5">
        <f t="shared" si="1652"/>
        <v>3.0415680449683174E-3</v>
      </c>
      <c r="AL1360" s="5">
        <f t="shared" si="1653"/>
        <v>1.1268941495372602E-4</v>
      </c>
      <c r="AM1360" s="5">
        <f t="shared" si="1654"/>
        <v>1.0237522690710288E-2</v>
      </c>
      <c r="AN1360" s="5">
        <f t="shared" si="1655"/>
        <v>1.0823526278945964E-2</v>
      </c>
      <c r="AO1360" s="5">
        <f t="shared" si="1656"/>
        <v>5.7215365792222736E-3</v>
      </c>
      <c r="AP1360" s="5">
        <f t="shared" si="1657"/>
        <v>2.0163472287866658E-3</v>
      </c>
      <c r="AQ1360" s="5">
        <f t="shared" si="1658"/>
        <v>5.3294111958491239E-4</v>
      </c>
      <c r="AR1360" s="5">
        <f t="shared" si="1659"/>
        <v>5.8821371739140439E-4</v>
      </c>
      <c r="AS1360" s="5">
        <f t="shared" si="1660"/>
        <v>1.1011360789567087E-3</v>
      </c>
      <c r="AT1360" s="5">
        <f t="shared" si="1661"/>
        <v>1.0306633699034794E-3</v>
      </c>
      <c r="AU1360" s="5">
        <f t="shared" si="1662"/>
        <v>6.4313394281977131E-4</v>
      </c>
      <c r="AV1360" s="5">
        <f t="shared" si="1663"/>
        <v>3.0098668523965305E-4</v>
      </c>
      <c r="AW1360" s="5">
        <f t="shared" si="1664"/>
        <v>6.1952718259964076E-6</v>
      </c>
      <c r="AX1360" s="5">
        <f t="shared" si="1665"/>
        <v>3.1941070795016096E-3</v>
      </c>
      <c r="AY1360" s="5">
        <f t="shared" si="1666"/>
        <v>3.3769401990311411E-3</v>
      </c>
      <c r="AZ1360" s="5">
        <f t="shared" si="1667"/>
        <v>1.7851194127173494E-3</v>
      </c>
      <c r="BA1360" s="5">
        <f t="shared" si="1668"/>
        <v>6.2910033538143969E-4</v>
      </c>
      <c r="BB1360" s="5">
        <f t="shared" si="1669"/>
        <v>1.6627762931049268E-4</v>
      </c>
      <c r="BC1360" s="5">
        <f t="shared" si="1670"/>
        <v>3.5159097465562517E-5</v>
      </c>
      <c r="BD1360" s="5">
        <f t="shared" si="1671"/>
        <v>1.0364725302146709E-4</v>
      </c>
      <c r="BE1360" s="5">
        <f t="shared" si="1672"/>
        <v>1.9402765765618636E-4</v>
      </c>
      <c r="BF1360" s="5">
        <f t="shared" si="1673"/>
        <v>1.8160988756619044E-4</v>
      </c>
      <c r="BG1360" s="5">
        <f t="shared" si="1674"/>
        <v>1.1332456984130285E-4</v>
      </c>
      <c r="BH1360" s="5">
        <f t="shared" si="1675"/>
        <v>5.3035898685729752E-5</v>
      </c>
      <c r="BI1360" s="5">
        <f t="shared" si="1676"/>
        <v>1.9856640467937204E-5</v>
      </c>
      <c r="BJ1360" s="8">
        <f t="shared" si="1677"/>
        <v>0.56095134102039679</v>
      </c>
      <c r="BK1360" s="8">
        <f t="shared" si="1678"/>
        <v>0.22794899230189972</v>
      </c>
      <c r="BL1360" s="8">
        <f t="shared" si="1679"/>
        <v>0.20064825700675112</v>
      </c>
      <c r="BM1360" s="8">
        <f t="shared" si="1680"/>
        <v>0.55747421210199954</v>
      </c>
      <c r="BN1360" s="8">
        <f t="shared" si="1681"/>
        <v>0.43922851799716334</v>
      </c>
    </row>
    <row r="1361" spans="1:66" x14ac:dyDescent="0.25">
      <c r="A1361" t="s">
        <v>91</v>
      </c>
      <c r="B1361" t="s">
        <v>99</v>
      </c>
      <c r="C1361" t="s">
        <v>96</v>
      </c>
      <c r="D1361" t="s">
        <v>565</v>
      </c>
      <c r="E1361">
        <f>VLOOKUP(A1361,home!$A$2:$E$405,3,FALSE)</f>
        <v>1.5</v>
      </c>
      <c r="F1361">
        <f>VLOOKUP(B1361,home!$B$2:$E$405,3,FALSE)</f>
        <v>1.1000000000000001</v>
      </c>
      <c r="G1361">
        <f>VLOOKUP(C1361,away!$B$2:$E$405,4,FALSE)</f>
        <v>0.93</v>
      </c>
      <c r="H1361">
        <f>VLOOKUP(A1361,away!$A$2:$E$405,3,FALSE)</f>
        <v>1.1974637681159399</v>
      </c>
      <c r="I1361">
        <f>VLOOKUP(C1361,away!$B$2:$E$405,3,FALSE)</f>
        <v>1.06</v>
      </c>
      <c r="J1361">
        <f>VLOOKUP(B1361,home!$B$2:$E$405,4,FALSE)</f>
        <v>0.8</v>
      </c>
      <c r="K1361" s="3">
        <f t="shared" si="1626"/>
        <v>1.5345000000000002</v>
      </c>
      <c r="L1361" s="3">
        <f t="shared" si="1627"/>
        <v>1.015449275362317</v>
      </c>
      <c r="M1361" s="5">
        <f t="shared" si="1628"/>
        <v>7.8085626765824062E-2</v>
      </c>
      <c r="N1361" s="5">
        <f t="shared" si="1629"/>
        <v>0.11982239427215703</v>
      </c>
      <c r="O1361" s="5">
        <f t="shared" si="1630"/>
        <v>7.9291993115568379E-2</v>
      </c>
      <c r="P1361" s="5">
        <f t="shared" si="1631"/>
        <v>0.12167356343583968</v>
      </c>
      <c r="Q1361" s="5">
        <f t="shared" si="1632"/>
        <v>9.1933732005312518E-2</v>
      </c>
      <c r="R1361" s="5">
        <f t="shared" si="1633"/>
        <v>4.0258498475618867E-2</v>
      </c>
      <c r="S1361" s="5">
        <f t="shared" si="1634"/>
        <v>4.7398146920089826E-2</v>
      </c>
      <c r="T1361" s="5">
        <f t="shared" si="1635"/>
        <v>9.3354041546148028E-2</v>
      </c>
      <c r="U1361" s="5">
        <f t="shared" si="1636"/>
        <v>6.1776665910837157E-2</v>
      </c>
      <c r="V1361" s="5">
        <f t="shared" si="1637"/>
        <v>8.2062355773704736E-3</v>
      </c>
      <c r="W1361" s="5">
        <f t="shared" si="1638"/>
        <v>4.7024103920717333E-2</v>
      </c>
      <c r="X1361" s="5">
        <f t="shared" si="1639"/>
        <v>4.77505922508547E-2</v>
      </c>
      <c r="Y1361" s="5">
        <f t="shared" si="1640"/>
        <v>2.4244152149625935E-2</v>
      </c>
      <c r="Z1361" s="5">
        <f t="shared" si="1641"/>
        <v>1.3626821034747376E-2</v>
      </c>
      <c r="AA1361" s="5">
        <f t="shared" si="1642"/>
        <v>2.091035687781985E-2</v>
      </c>
      <c r="AB1361" s="5">
        <f t="shared" si="1643"/>
        <v>1.6043471314507285E-2</v>
      </c>
      <c r="AC1361" s="5">
        <f t="shared" si="1644"/>
        <v>7.9918831292012475E-4</v>
      </c>
      <c r="AD1361" s="5">
        <f t="shared" si="1645"/>
        <v>1.8039621866585202E-2</v>
      </c>
      <c r="AE1361" s="5">
        <f t="shared" si="1646"/>
        <v>1.8318320952234148E-2</v>
      </c>
      <c r="AF1361" s="5">
        <f t="shared" si="1647"/>
        <v>9.3006628684002574E-3</v>
      </c>
      <c r="AG1361" s="5">
        <f t="shared" si="1648"/>
        <v>3.1481171233687503E-3</v>
      </c>
      <c r="AH1361" s="5">
        <f t="shared" si="1649"/>
        <v>3.45933638630655E-3</v>
      </c>
      <c r="AI1361" s="5">
        <f t="shared" si="1650"/>
        <v>5.3083516847874015E-3</v>
      </c>
      <c r="AJ1361" s="5">
        <f t="shared" si="1651"/>
        <v>4.0728328301531348E-3</v>
      </c>
      <c r="AK1361" s="5">
        <f t="shared" si="1652"/>
        <v>2.0832539926233279E-3</v>
      </c>
      <c r="AL1361" s="5">
        <f t="shared" si="1653"/>
        <v>4.98120301606276E-5</v>
      </c>
      <c r="AM1361" s="5">
        <f t="shared" si="1654"/>
        <v>5.5363599508549939E-3</v>
      </c>
      <c r="AN1361" s="5">
        <f t="shared" si="1655"/>
        <v>5.6218927002406561E-3</v>
      </c>
      <c r="AO1361" s="5">
        <f t="shared" si="1656"/>
        <v>2.8543734343120367E-3</v>
      </c>
      <c r="AP1361" s="5">
        <f t="shared" si="1657"/>
        <v>9.6615714516186868E-4</v>
      </c>
      <c r="AQ1361" s="5">
        <f t="shared" si="1658"/>
        <v>2.4527089323518608E-4</v>
      </c>
      <c r="AR1361" s="5">
        <f t="shared" si="1659"/>
        <v>7.0255612534189671E-4</v>
      </c>
      <c r="AS1361" s="5">
        <f t="shared" si="1660"/>
        <v>1.0780723743371405E-3</v>
      </c>
      <c r="AT1361" s="5">
        <f t="shared" si="1661"/>
        <v>8.2715102921017132E-4</v>
      </c>
      <c r="AU1361" s="5">
        <f t="shared" si="1662"/>
        <v>4.2308775144100246E-4</v>
      </c>
      <c r="AV1361" s="5">
        <f t="shared" si="1663"/>
        <v>1.623070386465547E-4</v>
      </c>
      <c r="AW1361" s="5">
        <f t="shared" si="1664"/>
        <v>2.1560402708061098E-6</v>
      </c>
      <c r="AX1361" s="5">
        <f t="shared" si="1665"/>
        <v>1.4159240574311638E-3</v>
      </c>
      <c r="AY1361" s="5">
        <f t="shared" si="1666"/>
        <v>1.4377990580865469E-3</v>
      </c>
      <c r="AZ1361" s="5">
        <f t="shared" si="1667"/>
        <v>7.3000600582530297E-4</v>
      </c>
      <c r="BA1361" s="5">
        <f t="shared" si="1668"/>
        <v>2.4709468987514779E-4</v>
      </c>
      <c r="BB1361" s="5">
        <f t="shared" si="1669"/>
        <v>6.2728030944898811E-5</v>
      </c>
      <c r="BC1361" s="5">
        <f t="shared" si="1670"/>
        <v>1.2739426713580501E-5</v>
      </c>
      <c r="BD1361" s="5">
        <f t="shared" si="1671"/>
        <v>1.1890168472996432E-4</v>
      </c>
      <c r="BE1361" s="5">
        <f t="shared" si="1672"/>
        <v>1.8245463521813026E-4</v>
      </c>
      <c r="BF1361" s="5">
        <f t="shared" si="1673"/>
        <v>1.3998831887111049E-4</v>
      </c>
      <c r="BG1361" s="5">
        <f t="shared" si="1674"/>
        <v>7.1604025102572989E-5</v>
      </c>
      <c r="BH1361" s="5">
        <f t="shared" si="1675"/>
        <v>2.7469094129974585E-5</v>
      </c>
      <c r="BI1361" s="5">
        <f t="shared" si="1676"/>
        <v>8.4302649884891921E-6</v>
      </c>
      <c r="BJ1361" s="8">
        <f t="shared" si="1677"/>
        <v>0.4920660843480853</v>
      </c>
      <c r="BK1361" s="8">
        <f t="shared" si="1678"/>
        <v>0.2576503721002914</v>
      </c>
      <c r="BL1361" s="8">
        <f t="shared" si="1679"/>
        <v>0.23694678293023896</v>
      </c>
      <c r="BM1361" s="8">
        <f t="shared" si="1680"/>
        <v>0.46778860932522687</v>
      </c>
      <c r="BN1361" s="8">
        <f t="shared" si="1681"/>
        <v>0.53106580807032056</v>
      </c>
    </row>
    <row r="1362" spans="1:66" x14ac:dyDescent="0.25">
      <c r="A1362" t="s">
        <v>91</v>
      </c>
      <c r="B1362" t="s">
        <v>351</v>
      </c>
      <c r="C1362" t="s">
        <v>83</v>
      </c>
      <c r="D1362" t="s">
        <v>565</v>
      </c>
      <c r="E1362">
        <f>VLOOKUP(A1362,home!$A$2:$E$405,3,FALSE)</f>
        <v>1.5</v>
      </c>
      <c r="F1362">
        <f>VLOOKUP(B1362,home!$B$2:$E$405,3,FALSE)</f>
        <v>0.72</v>
      </c>
      <c r="G1362">
        <f>VLOOKUP(C1362,away!$B$2:$E$405,4,FALSE)</f>
        <v>0.95</v>
      </c>
      <c r="H1362">
        <f>VLOOKUP(A1362,away!$A$2:$E$405,3,FALSE)</f>
        <v>1.1974637681159399</v>
      </c>
      <c r="I1362">
        <f>VLOOKUP(C1362,away!$B$2:$E$405,3,FALSE)</f>
        <v>0.46</v>
      </c>
      <c r="J1362">
        <f>VLOOKUP(B1362,home!$B$2:$E$405,4,FALSE)</f>
        <v>1.05</v>
      </c>
      <c r="K1362" s="3">
        <f t="shared" si="1626"/>
        <v>1.026</v>
      </c>
      <c r="L1362" s="3">
        <f t="shared" si="1627"/>
        <v>0.57837499999999908</v>
      </c>
      <c r="M1362" s="5">
        <f t="shared" si="1628"/>
        <v>0.20101515012646784</v>
      </c>
      <c r="N1362" s="5">
        <f t="shared" si="1629"/>
        <v>0.20624154402975597</v>
      </c>
      <c r="O1362" s="5">
        <f t="shared" si="1630"/>
        <v>0.11626213745439565</v>
      </c>
      <c r="P1362" s="5">
        <f t="shared" si="1631"/>
        <v>0.11928495302820992</v>
      </c>
      <c r="Q1362" s="5">
        <f t="shared" si="1632"/>
        <v>0.10580191208726482</v>
      </c>
      <c r="R1362" s="5">
        <f t="shared" si="1633"/>
        <v>3.3621556875092981E-2</v>
      </c>
      <c r="S1362" s="5">
        <f t="shared" si="1634"/>
        <v>1.769630300252269E-2</v>
      </c>
      <c r="T1362" s="5">
        <f t="shared" si="1635"/>
        <v>6.1193180903471693E-2</v>
      </c>
      <c r="U1362" s="5">
        <f t="shared" si="1636"/>
        <v>3.44957173538454E-2</v>
      </c>
      <c r="V1362" s="5">
        <f t="shared" si="1637"/>
        <v>1.1668013143955815E-3</v>
      </c>
      <c r="W1362" s="5">
        <f t="shared" si="1638"/>
        <v>3.6184253933844578E-2</v>
      </c>
      <c r="X1362" s="5">
        <f t="shared" si="1639"/>
        <v>2.0928067868987325E-2</v>
      </c>
      <c r="Y1362" s="5">
        <f t="shared" si="1640"/>
        <v>6.0521356268627615E-3</v>
      </c>
      <c r="Z1362" s="5">
        <f t="shared" si="1641"/>
        <v>6.4819559858772914E-3</v>
      </c>
      <c r="AA1362" s="5">
        <f t="shared" si="1642"/>
        <v>6.6504868415101E-3</v>
      </c>
      <c r="AB1362" s="5">
        <f t="shared" si="1643"/>
        <v>3.4116997496946816E-3</v>
      </c>
      <c r="AC1362" s="5">
        <f t="shared" si="1644"/>
        <v>4.3274673542443444E-5</v>
      </c>
      <c r="AD1362" s="5">
        <f t="shared" si="1645"/>
        <v>9.2812611340311324E-3</v>
      </c>
      <c r="AE1362" s="5">
        <f t="shared" si="1646"/>
        <v>5.368049408395247E-3</v>
      </c>
      <c r="AF1362" s="5">
        <f t="shared" si="1647"/>
        <v>1.5523727882902978E-3</v>
      </c>
      <c r="AG1362" s="5">
        <f t="shared" si="1648"/>
        <v>2.9928453714246655E-4</v>
      </c>
      <c r="AH1362" s="5">
        <f t="shared" si="1649"/>
        <v>9.3725032333294282E-4</v>
      </c>
      <c r="AI1362" s="5">
        <f t="shared" si="1650"/>
        <v>9.616188317395992E-4</v>
      </c>
      <c r="AJ1362" s="5">
        <f t="shared" si="1651"/>
        <v>4.9331046068241448E-4</v>
      </c>
      <c r="AK1362" s="5">
        <f t="shared" si="1652"/>
        <v>1.6871217755338579E-4</v>
      </c>
      <c r="AL1362" s="5">
        <f t="shared" si="1653"/>
        <v>1.0271897212869432E-6</v>
      </c>
      <c r="AM1362" s="5">
        <f t="shared" si="1654"/>
        <v>1.9045147847031889E-3</v>
      </c>
      <c r="AN1362" s="5">
        <f t="shared" si="1655"/>
        <v>1.1015237386027051E-3</v>
      </c>
      <c r="AO1362" s="5">
        <f t="shared" si="1656"/>
        <v>3.1854689615716926E-4</v>
      </c>
      <c r="AP1362" s="5">
        <f t="shared" si="1657"/>
        <v>6.1413187021634158E-5</v>
      </c>
      <c r="AQ1362" s="5">
        <f t="shared" si="1658"/>
        <v>8.8799630109093966E-6</v>
      </c>
      <c r="AR1362" s="5">
        <f t="shared" si="1659"/>
        <v>1.0841643115153803E-4</v>
      </c>
      <c r="AS1362" s="5">
        <f t="shared" si="1660"/>
        <v>1.1123525836147801E-4</v>
      </c>
      <c r="AT1362" s="5">
        <f t="shared" si="1661"/>
        <v>5.7063687539438223E-5</v>
      </c>
      <c r="AU1362" s="5">
        <f t="shared" si="1662"/>
        <v>1.9515781138487876E-5</v>
      </c>
      <c r="AV1362" s="5">
        <f t="shared" si="1663"/>
        <v>5.0057978620221386E-6</v>
      </c>
      <c r="AW1362" s="5">
        <f t="shared" si="1664"/>
        <v>1.6931874368906028E-8</v>
      </c>
      <c r="AX1362" s="5">
        <f t="shared" si="1665"/>
        <v>3.2567202818424519E-4</v>
      </c>
      <c r="AY1362" s="5">
        <f t="shared" si="1666"/>
        <v>1.8836055930106249E-4</v>
      </c>
      <c r="AZ1362" s="5">
        <f t="shared" si="1667"/>
        <v>5.4471519242875917E-5</v>
      </c>
      <c r="BA1362" s="5">
        <f t="shared" si="1668"/>
        <v>1.0501654980699436E-5</v>
      </c>
      <c r="BB1362" s="5">
        <f t="shared" si="1669"/>
        <v>1.5184736748655063E-6</v>
      </c>
      <c r="BC1362" s="5">
        <f t="shared" si="1670"/>
        <v>1.7564944234006724E-7</v>
      </c>
      <c r="BD1362" s="5">
        <f t="shared" si="1671"/>
        <v>1.0450892227878446E-5</v>
      </c>
      <c r="BE1362" s="5">
        <f t="shared" si="1672"/>
        <v>1.0722615425803285E-5</v>
      </c>
      <c r="BF1362" s="5">
        <f t="shared" si="1673"/>
        <v>5.5007017134370854E-6</v>
      </c>
      <c r="BG1362" s="5">
        <f t="shared" si="1674"/>
        <v>1.8812399859954837E-6</v>
      </c>
      <c r="BH1362" s="5">
        <f t="shared" si="1675"/>
        <v>4.8253805640784141E-7</v>
      </c>
      <c r="BI1362" s="5">
        <f t="shared" si="1676"/>
        <v>9.9016809174889104E-8</v>
      </c>
      <c r="BJ1362" s="8">
        <f t="shared" si="1677"/>
        <v>0.45687764077236787</v>
      </c>
      <c r="BK1362" s="8">
        <f t="shared" si="1678"/>
        <v>0.33939586989416076</v>
      </c>
      <c r="BL1362" s="8">
        <f t="shared" si="1679"/>
        <v>0.19733286402811875</v>
      </c>
      <c r="BM1362" s="8">
        <f t="shared" si="1680"/>
        <v>0.21767273345191102</v>
      </c>
      <c r="BN1362" s="8">
        <f t="shared" si="1681"/>
        <v>0.78222725360118717</v>
      </c>
    </row>
    <row r="1363" spans="1:66" x14ac:dyDescent="0.25">
      <c r="A1363" t="s">
        <v>91</v>
      </c>
      <c r="B1363" t="s">
        <v>107</v>
      </c>
      <c r="C1363" t="s">
        <v>117</v>
      </c>
      <c r="D1363" t="s">
        <v>565</v>
      </c>
      <c r="E1363">
        <f>VLOOKUP(A1363,home!$A$2:$E$405,3,FALSE)</f>
        <v>1.5</v>
      </c>
      <c r="F1363">
        <f>VLOOKUP(B1363,home!$B$2:$E$405,3,FALSE)</f>
        <v>0.99</v>
      </c>
      <c r="G1363">
        <f>VLOOKUP(C1363,away!$B$2:$E$405,4,FALSE)</f>
        <v>0.9</v>
      </c>
      <c r="H1363">
        <f>VLOOKUP(A1363,away!$A$2:$E$405,3,FALSE)</f>
        <v>1.1974637681159399</v>
      </c>
      <c r="I1363">
        <f>VLOOKUP(C1363,away!$B$2:$E$405,3,FALSE)</f>
        <v>0.84</v>
      </c>
      <c r="J1363">
        <f>VLOOKUP(B1363,home!$B$2:$E$405,4,FALSE)</f>
        <v>0.76</v>
      </c>
      <c r="K1363" s="3">
        <f t="shared" si="1626"/>
        <v>1.3365</v>
      </c>
      <c r="L1363" s="3">
        <f t="shared" si="1627"/>
        <v>0.76446086956521597</v>
      </c>
      <c r="M1363" s="5">
        <f t="shared" si="1628"/>
        <v>0.12233882011009979</v>
      </c>
      <c r="N1363" s="5">
        <f t="shared" si="1629"/>
        <v>0.16350583307714839</v>
      </c>
      <c r="O1363" s="5">
        <f t="shared" si="1630"/>
        <v>9.3523240802949423E-2</v>
      </c>
      <c r="P1363" s="5">
        <f t="shared" si="1631"/>
        <v>0.12499381133314191</v>
      </c>
      <c r="Q1363" s="5">
        <f t="shared" si="1632"/>
        <v>0.10926277295380442</v>
      </c>
      <c r="R1363" s="5">
        <f t="shared" si="1633"/>
        <v>3.5747428994389895E-2</v>
      </c>
      <c r="S1363" s="5">
        <f t="shared" si="1634"/>
        <v>3.1926605262182155E-2</v>
      </c>
      <c r="T1363" s="5">
        <f t="shared" si="1635"/>
        <v>8.3527114423372087E-2</v>
      </c>
      <c r="U1363" s="5">
        <f t="shared" si="1636"/>
        <v>4.77764388510021E-2</v>
      </c>
      <c r="V1363" s="5">
        <f t="shared" si="1637"/>
        <v>3.6243861025174874E-3</v>
      </c>
      <c r="W1363" s="5">
        <f t="shared" si="1638"/>
        <v>4.8676565350919875E-2</v>
      </c>
      <c r="X1363" s="5">
        <f t="shared" si="1639"/>
        <v>3.7211329475612273E-2</v>
      </c>
      <c r="Y1363" s="5">
        <f t="shared" si="1640"/>
        <v>1.4223302644302153E-2</v>
      </c>
      <c r="Z1363" s="5">
        <f t="shared" si="1641"/>
        <v>9.1091702179240397E-3</v>
      </c>
      <c r="AA1363" s="5">
        <f t="shared" si="1642"/>
        <v>1.217440599625548E-2</v>
      </c>
      <c r="AB1363" s="5">
        <f t="shared" si="1643"/>
        <v>8.135546806997726E-3</v>
      </c>
      <c r="AC1363" s="5">
        <f t="shared" si="1644"/>
        <v>2.3144014727338172E-4</v>
      </c>
      <c r="AD1363" s="5">
        <f t="shared" si="1645"/>
        <v>1.6264057397876095E-2</v>
      </c>
      <c r="AE1363" s="5">
        <f t="shared" si="1646"/>
        <v>1.2433235461038944E-2</v>
      </c>
      <c r="AF1363" s="5">
        <f t="shared" si="1647"/>
        <v>4.7523609960274547E-3</v>
      </c>
      <c r="AG1363" s="5">
        <f t="shared" si="1648"/>
        <v>1.2109980065036548E-3</v>
      </c>
      <c r="AH1363" s="5">
        <f t="shared" si="1649"/>
        <v>1.7409010464529446E-3</v>
      </c>
      <c r="AI1363" s="5">
        <f t="shared" si="1650"/>
        <v>2.3267142485843607E-3</v>
      </c>
      <c r="AJ1363" s="5">
        <f t="shared" si="1651"/>
        <v>1.5548267966164989E-3</v>
      </c>
      <c r="AK1363" s="5">
        <f t="shared" si="1652"/>
        <v>6.9267533789265051E-4</v>
      </c>
      <c r="AL1363" s="5">
        <f t="shared" si="1653"/>
        <v>9.4585140112252644E-6</v>
      </c>
      <c r="AM1363" s="5">
        <f t="shared" si="1654"/>
        <v>4.3473825424522796E-3</v>
      </c>
      <c r="AN1363" s="5">
        <f t="shared" si="1655"/>
        <v>3.3234038387357089E-3</v>
      </c>
      <c r="AO1363" s="5">
        <f t="shared" si="1656"/>
        <v>1.2703060942381383E-3</v>
      </c>
      <c r="AP1363" s="5">
        <f t="shared" si="1657"/>
        <v>3.2369976713842688E-4</v>
      </c>
      <c r="AQ1363" s="5">
        <f t="shared" si="1658"/>
        <v>6.1863951366174913E-5</v>
      </c>
      <c r="AR1363" s="5">
        <f t="shared" si="1659"/>
        <v>2.6617014555968256E-4</v>
      </c>
      <c r="AS1363" s="5">
        <f t="shared" si="1660"/>
        <v>3.5573639954051574E-4</v>
      </c>
      <c r="AT1363" s="5">
        <f t="shared" si="1661"/>
        <v>2.3772084899294967E-4</v>
      </c>
      <c r="AU1363" s="5">
        <f t="shared" si="1662"/>
        <v>1.0590463822635911E-4</v>
      </c>
      <c r="AV1363" s="5">
        <f t="shared" si="1663"/>
        <v>3.5385387247382219E-5</v>
      </c>
      <c r="AW1363" s="5">
        <f t="shared" si="1664"/>
        <v>2.6843839527592102E-7</v>
      </c>
      <c r="AX1363" s="5">
        <f t="shared" si="1665"/>
        <v>9.6837946133124686E-4</v>
      </c>
      <c r="AY1363" s="5">
        <f t="shared" si="1666"/>
        <v>7.4028820507838046E-4</v>
      </c>
      <c r="AZ1363" s="5">
        <f t="shared" si="1667"/>
        <v>2.8296068249154582E-4</v>
      </c>
      <c r="BA1363" s="5">
        <f t="shared" si="1668"/>
        <v>7.2104123130084714E-5</v>
      </c>
      <c r="BB1363" s="5">
        <f t="shared" si="1669"/>
        <v>1.3780195166815487E-5</v>
      </c>
      <c r="BC1363" s="5">
        <f t="shared" si="1670"/>
        <v>2.1068839960004312E-6</v>
      </c>
      <c r="BD1363" s="5">
        <f t="shared" si="1671"/>
        <v>3.3912776821142497E-5</v>
      </c>
      <c r="BE1363" s="5">
        <f t="shared" si="1672"/>
        <v>4.5324426221456947E-5</v>
      </c>
      <c r="BF1363" s="5">
        <f t="shared" si="1673"/>
        <v>3.028804782248861E-5</v>
      </c>
      <c r="BG1363" s="5">
        <f t="shared" si="1674"/>
        <v>1.3493325304918678E-5</v>
      </c>
      <c r="BH1363" s="5">
        <f t="shared" si="1675"/>
        <v>4.5084573175059508E-6</v>
      </c>
      <c r="BI1363" s="5">
        <f t="shared" si="1676"/>
        <v>1.2051106409693404E-6</v>
      </c>
      <c r="BJ1363" s="8">
        <f t="shared" si="1677"/>
        <v>0.50247384553173025</v>
      </c>
      <c r="BK1363" s="8">
        <f t="shared" si="1678"/>
        <v>0.28386480967430433</v>
      </c>
      <c r="BL1363" s="8">
        <f t="shared" si="1679"/>
        <v>0.20480182844483646</v>
      </c>
      <c r="BM1363" s="8">
        <f t="shared" si="1680"/>
        <v>0.35013772683057809</v>
      </c>
      <c r="BN1363" s="8">
        <f t="shared" si="1681"/>
        <v>0.64937190727153382</v>
      </c>
    </row>
    <row r="1364" spans="1:66" x14ac:dyDescent="0.25">
      <c r="A1364" t="s">
        <v>91</v>
      </c>
      <c r="B1364" t="s">
        <v>129</v>
      </c>
      <c r="C1364" t="s">
        <v>370</v>
      </c>
      <c r="D1364" t="s">
        <v>565</v>
      </c>
      <c r="E1364">
        <f>VLOOKUP(A1364,home!$A$2:$E$405,3,FALSE)</f>
        <v>1.5</v>
      </c>
      <c r="F1364">
        <f>VLOOKUP(B1364,home!$B$2:$E$405,3,FALSE)</f>
        <v>0.96</v>
      </c>
      <c r="G1364">
        <f>VLOOKUP(C1364,away!$B$2:$E$405,4,FALSE)</f>
        <v>0.93</v>
      </c>
      <c r="H1364">
        <f>VLOOKUP(A1364,away!$A$2:$E$405,3,FALSE)</f>
        <v>1.1974637681159399</v>
      </c>
      <c r="I1364">
        <f>VLOOKUP(C1364,away!$B$2:$E$405,3,FALSE)</f>
        <v>0.87</v>
      </c>
      <c r="J1364">
        <f>VLOOKUP(B1364,home!$B$2:$E$405,4,FALSE)</f>
        <v>1.27</v>
      </c>
      <c r="K1364" s="3">
        <f t="shared" si="1626"/>
        <v>1.3391999999999999</v>
      </c>
      <c r="L1364" s="3">
        <f t="shared" si="1627"/>
        <v>1.323077717391302</v>
      </c>
      <c r="M1364" s="5">
        <f t="shared" si="1628"/>
        <v>6.9789080771380074E-2</v>
      </c>
      <c r="N1364" s="5">
        <f t="shared" si="1629"/>
        <v>9.3461536969032186E-2</v>
      </c>
      <c r="O1364" s="5">
        <f t="shared" si="1630"/>
        <v>9.2336377685834747E-2</v>
      </c>
      <c r="P1364" s="5">
        <f t="shared" si="1631"/>
        <v>0.1236568769968699</v>
      </c>
      <c r="Q1364" s="5">
        <f t="shared" si="1632"/>
        <v>6.2581845154463953E-2</v>
      </c>
      <c r="R1364" s="5">
        <f t="shared" si="1633"/>
        <v>6.1084101910377699E-2</v>
      </c>
      <c r="S1364" s="5">
        <f t="shared" si="1634"/>
        <v>5.4775844084801788E-2</v>
      </c>
      <c r="T1364" s="5">
        <f t="shared" si="1635"/>
        <v>8.2800644837104087E-2</v>
      </c>
      <c r="U1364" s="5">
        <f t="shared" si="1636"/>
        <v>8.1803829278377815E-2</v>
      </c>
      <c r="V1364" s="5">
        <f t="shared" si="1637"/>
        <v>1.0783937575473329E-2</v>
      </c>
      <c r="W1364" s="5">
        <f t="shared" si="1638"/>
        <v>2.7936535676952715E-2</v>
      </c>
      <c r="X1364" s="5">
        <f t="shared" si="1639"/>
        <v>3.6962207855283272E-2</v>
      </c>
      <c r="Y1364" s="5">
        <f t="shared" si="1640"/>
        <v>2.445193679945552E-2</v>
      </c>
      <c r="Z1364" s="5">
        <f t="shared" si="1641"/>
        <v>2.6939671374826731E-2</v>
      </c>
      <c r="AA1364" s="5">
        <f t="shared" si="1642"/>
        <v>3.6077607905167959E-2</v>
      </c>
      <c r="AB1364" s="5">
        <f t="shared" si="1643"/>
        <v>2.4157566253300466E-2</v>
      </c>
      <c r="AC1364" s="5">
        <f t="shared" si="1644"/>
        <v>1.1942305547416392E-3</v>
      </c>
      <c r="AD1364" s="5">
        <f t="shared" si="1645"/>
        <v>9.3531521446437692E-3</v>
      </c>
      <c r="AE1364" s="5">
        <f t="shared" si="1646"/>
        <v>1.237494718994884E-2</v>
      </c>
      <c r="AF1364" s="5">
        <f t="shared" si="1647"/>
        <v>8.1865084404577088E-3</v>
      </c>
      <c r="AG1364" s="5">
        <f t="shared" si="1648"/>
        <v>3.6104623002684712E-3</v>
      </c>
      <c r="AH1364" s="5">
        <f t="shared" si="1649"/>
        <v>8.9108197274693855E-3</v>
      </c>
      <c r="AI1364" s="5">
        <f t="shared" si="1650"/>
        <v>1.1933369779027E-2</v>
      </c>
      <c r="AJ1364" s="5">
        <f t="shared" si="1651"/>
        <v>7.9905844040364798E-3</v>
      </c>
      <c r="AK1364" s="5">
        <f t="shared" si="1652"/>
        <v>3.5669968779618848E-3</v>
      </c>
      <c r="AL1364" s="5">
        <f t="shared" si="1653"/>
        <v>8.4640645316624087E-5</v>
      </c>
      <c r="AM1364" s="5">
        <f t="shared" si="1654"/>
        <v>2.5051482704213832E-3</v>
      </c>
      <c r="AN1364" s="5">
        <f t="shared" si="1655"/>
        <v>3.3145058553558922E-3</v>
      </c>
      <c r="AO1364" s="5">
        <f t="shared" si="1656"/>
        <v>2.1926744206921893E-3</v>
      </c>
      <c r="AP1364" s="5">
        <f t="shared" si="1657"/>
        <v>9.6702622250390577E-4</v>
      </c>
      <c r="AQ1364" s="5">
        <f t="shared" si="1658"/>
        <v>3.1986271178200017E-4</v>
      </c>
      <c r="AR1364" s="5">
        <f t="shared" si="1659"/>
        <v>2.3579414050211144E-3</v>
      </c>
      <c r="AS1364" s="5">
        <f t="shared" si="1660"/>
        <v>3.157755129604276E-3</v>
      </c>
      <c r="AT1364" s="5">
        <f t="shared" si="1661"/>
        <v>2.1144328347830234E-3</v>
      </c>
      <c r="AU1364" s="5">
        <f t="shared" si="1662"/>
        <v>9.4388281744714182E-4</v>
      </c>
      <c r="AV1364" s="5">
        <f t="shared" si="1663"/>
        <v>3.1601196728130312E-4</v>
      </c>
      <c r="AW1364" s="5">
        <f t="shared" si="1664"/>
        <v>4.1658848471105124E-6</v>
      </c>
      <c r="AX1364" s="5">
        <f t="shared" si="1665"/>
        <v>5.5914909395805336E-4</v>
      </c>
      <c r="AY1364" s="5">
        <f t="shared" si="1666"/>
        <v>7.3979770691543596E-4</v>
      </c>
      <c r="AZ1364" s="5">
        <f t="shared" si="1667"/>
        <v>4.8940493069849725E-4</v>
      </c>
      <c r="BA1364" s="5">
        <f t="shared" si="1668"/>
        <v>2.1584025286287199E-4</v>
      </c>
      <c r="BB1364" s="5">
        <f t="shared" si="1669"/>
        <v>7.1393357269742516E-5</v>
      </c>
      <c r="BC1364" s="5">
        <f t="shared" si="1670"/>
        <v>1.8891792034670518E-5</v>
      </c>
      <c r="BD1364" s="5">
        <f t="shared" si="1671"/>
        <v>5.1995662198296309E-4</v>
      </c>
      <c r="BE1364" s="5">
        <f t="shared" si="1672"/>
        <v>6.9632590815958424E-4</v>
      </c>
      <c r="BF1364" s="5">
        <f t="shared" si="1673"/>
        <v>4.662598281036576E-4</v>
      </c>
      <c r="BG1364" s="5">
        <f t="shared" si="1674"/>
        <v>2.0813838726547277E-4</v>
      </c>
      <c r="BH1364" s="5">
        <f t="shared" si="1675"/>
        <v>6.9684732056480301E-5</v>
      </c>
      <c r="BI1364" s="5">
        <f t="shared" si="1676"/>
        <v>1.8664358634007653E-5</v>
      </c>
      <c r="BJ1364" s="8">
        <f t="shared" si="1677"/>
        <v>0.37311347198210515</v>
      </c>
      <c r="BK1364" s="8">
        <f t="shared" si="1678"/>
        <v>0.26102440833549884</v>
      </c>
      <c r="BL1364" s="8">
        <f t="shared" si="1679"/>
        <v>0.33873030781189239</v>
      </c>
      <c r="BM1364" s="8">
        <f t="shared" si="1680"/>
        <v>0.49616240819429613</v>
      </c>
      <c r="BN1364" s="8">
        <f t="shared" si="1681"/>
        <v>0.50290981948795854</v>
      </c>
    </row>
    <row r="1365" spans="1:66" x14ac:dyDescent="0.25">
      <c r="A1365" t="s">
        <v>91</v>
      </c>
      <c r="B1365" t="s">
        <v>106</v>
      </c>
      <c r="C1365" t="s">
        <v>100</v>
      </c>
      <c r="D1365" t="s">
        <v>565</v>
      </c>
      <c r="E1365">
        <f>VLOOKUP(A1365,home!$A$2:$E$405,3,FALSE)</f>
        <v>1.5</v>
      </c>
      <c r="F1365">
        <f>VLOOKUP(B1365,home!$B$2:$E$405,3,FALSE)</f>
        <v>0.83</v>
      </c>
      <c r="G1365">
        <f>VLOOKUP(C1365,away!$B$2:$E$405,4,FALSE)</f>
        <v>1.3</v>
      </c>
      <c r="H1365">
        <f>VLOOKUP(A1365,away!$A$2:$E$405,3,FALSE)</f>
        <v>1.1974637681159399</v>
      </c>
      <c r="I1365">
        <f>VLOOKUP(C1365,away!$B$2:$E$405,3,FALSE)</f>
        <v>0.84</v>
      </c>
      <c r="J1365">
        <f>VLOOKUP(B1365,home!$B$2:$E$405,4,FALSE)</f>
        <v>1.31</v>
      </c>
      <c r="K1365" s="3">
        <f t="shared" si="1626"/>
        <v>1.6184999999999998</v>
      </c>
      <c r="L1365" s="3">
        <f t="shared" si="1627"/>
        <v>1.3176891304347802</v>
      </c>
      <c r="M1365" s="5">
        <f t="shared" si="1628"/>
        <v>5.3067577500411765E-2</v>
      </c>
      <c r="N1365" s="5">
        <f t="shared" si="1629"/>
        <v>8.5889874184416432E-2</v>
      </c>
      <c r="O1365" s="5">
        <f t="shared" si="1630"/>
        <v>6.9926570050797887E-2</v>
      </c>
      <c r="P1365" s="5">
        <f t="shared" si="1631"/>
        <v>0.11317615362721636</v>
      </c>
      <c r="Q1365" s="5">
        <f t="shared" si="1632"/>
        <v>6.9506380683739002E-2</v>
      </c>
      <c r="R1365" s="5">
        <f t="shared" si="1633"/>
        <v>4.6070740642261319E-2</v>
      </c>
      <c r="S1365" s="5">
        <f t="shared" si="1634"/>
        <v>6.0342125800597821E-2</v>
      </c>
      <c r="T1365" s="5">
        <f t="shared" si="1635"/>
        <v>9.1587802322824846E-2</v>
      </c>
      <c r="U1365" s="5">
        <f t="shared" si="1636"/>
        <v>7.4565493729499929E-2</v>
      </c>
      <c r="V1365" s="5">
        <f t="shared" si="1637"/>
        <v>1.4298937362247187E-2</v>
      </c>
      <c r="W1365" s="5">
        <f t="shared" si="1638"/>
        <v>3.7498692378877187E-2</v>
      </c>
      <c r="X1365" s="5">
        <f t="shared" si="1639"/>
        <v>4.9411619353163995E-2</v>
      </c>
      <c r="Y1365" s="5">
        <f t="shared" si="1640"/>
        <v>3.2554576869422522E-2</v>
      </c>
      <c r="Z1365" s="5">
        <f t="shared" si="1641"/>
        <v>2.023563805846253E-2</v>
      </c>
      <c r="AA1365" s="5">
        <f t="shared" si="1642"/>
        <v>3.2751380197621596E-2</v>
      </c>
      <c r="AB1365" s="5">
        <f t="shared" si="1643"/>
        <v>2.6504054424925282E-2</v>
      </c>
      <c r="AC1365" s="5">
        <f t="shared" si="1644"/>
        <v>1.9059409811045601E-3</v>
      </c>
      <c r="AD1365" s="5">
        <f t="shared" si="1645"/>
        <v>1.5172908403803184E-2</v>
      </c>
      <c r="AE1365" s="5">
        <f t="shared" si="1646"/>
        <v>1.9993176480773985E-2</v>
      </c>
      <c r="AF1365" s="5">
        <f t="shared" si="1647"/>
        <v>1.317239566579009E-2</v>
      </c>
      <c r="AG1365" s="5">
        <f t="shared" si="1648"/>
        <v>5.7857075301992683E-3</v>
      </c>
      <c r="AH1365" s="5">
        <f t="shared" si="1649"/>
        <v>6.6660700792621139E-3</v>
      </c>
      <c r="AI1365" s="5">
        <f t="shared" si="1650"/>
        <v>1.0789034423285731E-2</v>
      </c>
      <c r="AJ1365" s="5">
        <f t="shared" si="1651"/>
        <v>8.7310261070439772E-3</v>
      </c>
      <c r="AK1365" s="5">
        <f t="shared" si="1652"/>
        <v>4.7103885847502251E-3</v>
      </c>
      <c r="AL1365" s="5">
        <f t="shared" si="1653"/>
        <v>1.6259047760770572E-4</v>
      </c>
      <c r="AM1365" s="5">
        <f t="shared" si="1654"/>
        <v>4.9114704503110907E-3</v>
      </c>
      <c r="AN1365" s="5">
        <f t="shared" si="1655"/>
        <v>6.4717912268265395E-3</v>
      </c>
      <c r="AO1365" s="5">
        <f t="shared" si="1656"/>
        <v>4.2639044770162518E-3</v>
      </c>
      <c r="AP1365" s="5">
        <f t="shared" si="1657"/>
        <v>1.8728335275255033E-3</v>
      </c>
      <c r="AQ1365" s="5">
        <f t="shared" si="1658"/>
        <v>6.1695309558354612E-4</v>
      </c>
      <c r="AR1365" s="5">
        <f t="shared" si="1659"/>
        <v>1.7567616172320401E-3</v>
      </c>
      <c r="AS1365" s="5">
        <f t="shared" si="1660"/>
        <v>2.8433186774900567E-3</v>
      </c>
      <c r="AT1365" s="5">
        <f t="shared" si="1661"/>
        <v>2.3009556397588283E-3</v>
      </c>
      <c r="AU1365" s="5">
        <f t="shared" si="1662"/>
        <v>1.2413655676498877E-3</v>
      </c>
      <c r="AV1365" s="5">
        <f t="shared" si="1663"/>
        <v>5.0228754281033587E-4</v>
      </c>
      <c r="AW1365" s="5">
        <f t="shared" si="1664"/>
        <v>9.6320399064703032E-6</v>
      </c>
      <c r="AX1365" s="5">
        <f t="shared" si="1665"/>
        <v>1.3248691539714161E-3</v>
      </c>
      <c r="AY1365" s="5">
        <f t="shared" si="1666"/>
        <v>1.7457656834364583E-3</v>
      </c>
      <c r="AZ1365" s="5">
        <f t="shared" si="1667"/>
        <v>1.1501882326751334E-3</v>
      </c>
      <c r="BA1365" s="5">
        <f t="shared" si="1668"/>
        <v>5.0519684405000433E-4</v>
      </c>
      <c r="BB1365" s="5">
        <f t="shared" si="1669"/>
        <v>1.664230975336615E-4</v>
      </c>
      <c r="BC1365" s="5">
        <f t="shared" si="1670"/>
        <v>4.3858781334678603E-5</v>
      </c>
      <c r="BD1365" s="5">
        <f t="shared" si="1671"/>
        <v>3.8581094796528087E-4</v>
      </c>
      <c r="BE1365" s="5">
        <f t="shared" si="1672"/>
        <v>6.2443501928180706E-4</v>
      </c>
      <c r="BF1365" s="5">
        <f t="shared" si="1673"/>
        <v>5.0532403935380236E-4</v>
      </c>
      <c r="BG1365" s="5">
        <f t="shared" si="1674"/>
        <v>2.7262231923137634E-4</v>
      </c>
      <c r="BH1365" s="5">
        <f t="shared" si="1675"/>
        <v>1.1030980591899566E-4</v>
      </c>
      <c r="BI1365" s="5">
        <f t="shared" si="1676"/>
        <v>3.5707284175978893E-5</v>
      </c>
      <c r="BJ1365" s="8">
        <f t="shared" si="1677"/>
        <v>0.44364638844327486</v>
      </c>
      <c r="BK1365" s="8">
        <f t="shared" si="1678"/>
        <v>0.24469909143262186</v>
      </c>
      <c r="BL1365" s="8">
        <f t="shared" si="1679"/>
        <v>0.29129365670031637</v>
      </c>
      <c r="BM1365" s="8">
        <f t="shared" si="1680"/>
        <v>0.56050134430230303</v>
      </c>
      <c r="BN1365" s="8">
        <f t="shared" si="1681"/>
        <v>0.43763729668884277</v>
      </c>
    </row>
    <row r="1366" spans="1:66" x14ac:dyDescent="0.25">
      <c r="A1366" t="s">
        <v>91</v>
      </c>
      <c r="B1366" t="s">
        <v>108</v>
      </c>
      <c r="C1366" t="s">
        <v>105</v>
      </c>
      <c r="D1366" t="s">
        <v>565</v>
      </c>
      <c r="E1366">
        <f>VLOOKUP(A1366,home!$A$2:$E$405,3,FALSE)</f>
        <v>1.5</v>
      </c>
      <c r="F1366">
        <f>VLOOKUP(B1366,home!$B$2:$E$405,3,FALSE)</f>
        <v>0.93</v>
      </c>
      <c r="G1366">
        <f>VLOOKUP(C1366,away!$B$2:$E$405,4,FALSE)</f>
        <v>0.93</v>
      </c>
      <c r="H1366">
        <f>VLOOKUP(A1366,away!$A$2:$E$405,3,FALSE)</f>
        <v>1.1974637681159399</v>
      </c>
      <c r="I1366">
        <f>VLOOKUP(C1366,away!$B$2:$E$405,3,FALSE)</f>
        <v>1.01</v>
      </c>
      <c r="J1366">
        <f>VLOOKUP(B1366,home!$B$2:$E$405,4,FALSE)</f>
        <v>0.69</v>
      </c>
      <c r="K1366" s="3">
        <f t="shared" si="1626"/>
        <v>1.29735</v>
      </c>
      <c r="L1366" s="3">
        <f t="shared" si="1627"/>
        <v>0.83451249999999844</v>
      </c>
      <c r="M1366" s="5">
        <f t="shared" si="1628"/>
        <v>0.11861616538242022</v>
      </c>
      <c r="N1366" s="5">
        <f t="shared" si="1629"/>
        <v>0.15388668215888288</v>
      </c>
      <c r="O1366" s="5">
        <f t="shared" si="1630"/>
        <v>9.8986672713696766E-2</v>
      </c>
      <c r="P1366" s="5">
        <f t="shared" si="1631"/>
        <v>0.12842035984511449</v>
      </c>
      <c r="Q1366" s="5">
        <f t="shared" si="1632"/>
        <v>9.9822443549413359E-2</v>
      </c>
      <c r="R1366" s="5">
        <f t="shared" si="1633"/>
        <v>4.1302807856494352E-2</v>
      </c>
      <c r="S1366" s="5">
        <f t="shared" si="1634"/>
        <v>3.4758729490156196E-2</v>
      </c>
      <c r="T1366" s="5">
        <f t="shared" si="1635"/>
        <v>8.3303076922529654E-2</v>
      </c>
      <c r="U1366" s="5">
        <f t="shared" si="1636"/>
        <v>5.3584197772622952E-2</v>
      </c>
      <c r="V1366" s="5">
        <f t="shared" si="1637"/>
        <v>4.1813005602227126E-3</v>
      </c>
      <c r="W1366" s="5">
        <f t="shared" si="1638"/>
        <v>4.3168215712943811E-2</v>
      </c>
      <c r="X1366" s="5">
        <f t="shared" si="1639"/>
        <v>3.6024415615147951E-2</v>
      </c>
      <c r="Y1366" s="5">
        <f t="shared" si="1640"/>
        <v>1.5031412568018047E-2</v>
      </c>
      <c r="Z1366" s="5">
        <f t="shared" si="1641"/>
        <v>1.148923648044756E-2</v>
      </c>
      <c r="AA1366" s="5">
        <f t="shared" si="1642"/>
        <v>1.4905560947908642E-2</v>
      </c>
      <c r="AB1366" s="5">
        <f t="shared" si="1643"/>
        <v>9.6688647478846389E-3</v>
      </c>
      <c r="AC1366" s="5">
        <f t="shared" si="1644"/>
        <v>2.8293156798717074E-4</v>
      </c>
      <c r="AD1366" s="5">
        <f t="shared" si="1645"/>
        <v>1.4001071163796909E-2</v>
      </c>
      <c r="AE1366" s="5">
        <f t="shared" si="1646"/>
        <v>1.1684068899578046E-2</v>
      </c>
      <c r="AF1366" s="5">
        <f t="shared" si="1647"/>
        <v>4.875250773779552E-3</v>
      </c>
      <c r="AG1366" s="5">
        <f t="shared" si="1648"/>
        <v>1.3561525704512336E-3</v>
      </c>
      <c r="AH1366" s="5">
        <f t="shared" si="1649"/>
        <v>2.3969778645973687E-3</v>
      </c>
      <c r="AI1366" s="5">
        <f t="shared" si="1650"/>
        <v>3.1097192326353966E-3</v>
      </c>
      <c r="AJ1366" s="5">
        <f t="shared" si="1651"/>
        <v>2.0171971232297659E-3</v>
      </c>
      <c r="AK1366" s="5">
        <f t="shared" si="1652"/>
        <v>8.7233689594071238E-4</v>
      </c>
      <c r="AL1366" s="5">
        <f t="shared" si="1653"/>
        <v>1.2252688714160687E-5</v>
      </c>
      <c r="AM1366" s="5">
        <f t="shared" si="1654"/>
        <v>3.6328579348703831E-3</v>
      </c>
      <c r="AN1366" s="5">
        <f t="shared" si="1655"/>
        <v>3.0316653573735147E-3</v>
      </c>
      <c r="AO1366" s="5">
        <f t="shared" si="1656"/>
        <v>1.26498131827258E-3</v>
      </c>
      <c r="AP1366" s="5">
        <f t="shared" si="1657"/>
        <v>3.5188090745498149E-4</v>
      </c>
      <c r="AQ1366" s="5">
        <f t="shared" si="1658"/>
        <v>7.3412253945631174E-5</v>
      </c>
      <c r="AR1366" s="5">
        <f t="shared" si="1659"/>
        <v>4.0006159804596171E-4</v>
      </c>
      <c r="AS1366" s="5">
        <f t="shared" si="1660"/>
        <v>5.1901991422492852E-4</v>
      </c>
      <c r="AT1366" s="5">
        <f t="shared" si="1661"/>
        <v>3.3667524285985553E-4</v>
      </c>
      <c r="AU1366" s="5">
        <f t="shared" si="1662"/>
        <v>1.4559520877474453E-4</v>
      </c>
      <c r="AV1366" s="5">
        <f t="shared" si="1663"/>
        <v>4.7221986025978688E-5</v>
      </c>
      <c r="AW1366" s="5">
        <f t="shared" si="1664"/>
        <v>3.6848422638163239E-7</v>
      </c>
      <c r="AX1366" s="5">
        <f t="shared" si="1665"/>
        <v>7.8551470696734845E-4</v>
      </c>
      <c r="AY1366" s="5">
        <f t="shared" si="1666"/>
        <v>6.5552184189808808E-4</v>
      </c>
      <c r="AZ1366" s="5">
        <f t="shared" si="1667"/>
        <v>2.7352058554348856E-4</v>
      </c>
      <c r="BA1366" s="5">
        <f t="shared" si="1668"/>
        <v>7.6085449214453369E-5</v>
      </c>
      <c r="BB1366" s="5">
        <f t="shared" si="1669"/>
        <v>1.5873564609394098E-5</v>
      </c>
      <c r="BC1366" s="5">
        <f t="shared" si="1670"/>
        <v>2.649337617219394E-6</v>
      </c>
      <c r="BD1366" s="5">
        <f t="shared" si="1671"/>
        <v>5.5642734056554975E-5</v>
      </c>
      <c r="BE1366" s="5">
        <f t="shared" si="1672"/>
        <v>7.2188101028271599E-5</v>
      </c>
      <c r="BF1366" s="5">
        <f t="shared" si="1673"/>
        <v>4.6826616434514085E-5</v>
      </c>
      <c r="BG1366" s="5">
        <f t="shared" si="1674"/>
        <v>2.0250170277105618E-5</v>
      </c>
      <c r="BH1366" s="5">
        <f t="shared" si="1675"/>
        <v>6.5678896022507417E-6</v>
      </c>
      <c r="BI1366" s="5">
        <f t="shared" si="1676"/>
        <v>1.7041703150959995E-6</v>
      </c>
      <c r="BJ1366" s="8">
        <f t="shared" si="1677"/>
        <v>0.47331675319230859</v>
      </c>
      <c r="BK1366" s="8">
        <f t="shared" si="1678"/>
        <v>0.28692726137651303</v>
      </c>
      <c r="BL1366" s="8">
        <f t="shared" si="1679"/>
        <v>0.22849608878665578</v>
      </c>
      <c r="BM1366" s="8">
        <f t="shared" si="1680"/>
        <v>0.35853905497223126</v>
      </c>
      <c r="BN1366" s="8">
        <f t="shared" si="1681"/>
        <v>0.64103513150602209</v>
      </c>
    </row>
    <row r="1367" spans="1:66" x14ac:dyDescent="0.25">
      <c r="A1367" t="s">
        <v>91</v>
      </c>
      <c r="B1367" t="s">
        <v>371</v>
      </c>
      <c r="C1367" t="s">
        <v>127</v>
      </c>
      <c r="D1367" t="s">
        <v>565</v>
      </c>
      <c r="E1367">
        <f>VLOOKUP(A1367,home!$A$2:$E$405,3,FALSE)</f>
        <v>1.5</v>
      </c>
      <c r="F1367">
        <f>VLOOKUP(B1367,home!$B$2:$E$405,3,FALSE)</f>
        <v>0.87</v>
      </c>
      <c r="G1367">
        <f>VLOOKUP(C1367,away!$B$2:$E$405,4,FALSE)</f>
        <v>0.71</v>
      </c>
      <c r="H1367">
        <f>VLOOKUP(A1367,away!$A$2:$E$405,3,FALSE)</f>
        <v>1.1974637681159399</v>
      </c>
      <c r="I1367">
        <f>VLOOKUP(C1367,away!$B$2:$E$405,3,FALSE)</f>
        <v>0.9</v>
      </c>
      <c r="J1367">
        <f>VLOOKUP(B1367,home!$B$2:$E$405,4,FALSE)</f>
        <v>0.91</v>
      </c>
      <c r="K1367" s="3">
        <f t="shared" si="1626"/>
        <v>0.92654999999999987</v>
      </c>
      <c r="L1367" s="3">
        <f t="shared" si="1627"/>
        <v>0.98072282608695471</v>
      </c>
      <c r="M1367" s="5">
        <f t="shared" si="1628"/>
        <v>0.14848477873602939</v>
      </c>
      <c r="N1367" s="5">
        <f t="shared" si="1629"/>
        <v>0.137578571737868</v>
      </c>
      <c r="O1367" s="5">
        <f t="shared" si="1630"/>
        <v>0.1456224118328949</v>
      </c>
      <c r="P1367" s="5">
        <f t="shared" si="1631"/>
        <v>0.13492644568376874</v>
      </c>
      <c r="Q1367" s="5">
        <f t="shared" si="1632"/>
        <v>6.3736712821860789E-2</v>
      </c>
      <c r="R1367" s="5">
        <f t="shared" si="1633"/>
        <v>7.1407611637177529E-2</v>
      </c>
      <c r="S1367" s="5">
        <f t="shared" si="1634"/>
        <v>3.0651535295108286E-2</v>
      </c>
      <c r="T1367" s="5">
        <f t="shared" si="1635"/>
        <v>6.2508049124147952E-2</v>
      </c>
      <c r="U1367" s="5">
        <f t="shared" si="1636"/>
        <v>6.6162722562426821E-2</v>
      </c>
      <c r="V1367" s="5">
        <f t="shared" si="1637"/>
        <v>3.0947449797919051E-3</v>
      </c>
      <c r="W1367" s="5">
        <f t="shared" si="1638"/>
        <v>1.9685083755031703E-2</v>
      </c>
      <c r="X1367" s="5">
        <f t="shared" si="1639"/>
        <v>1.9305610971993094E-2</v>
      </c>
      <c r="Y1367" s="5">
        <f t="shared" si="1640"/>
        <v>9.466726675894193E-3</v>
      </c>
      <c r="Z1367" s="5">
        <f t="shared" si="1641"/>
        <v>2.3343691562977491E-2</v>
      </c>
      <c r="AA1367" s="5">
        <f t="shared" si="1642"/>
        <v>2.1629097417676789E-2</v>
      </c>
      <c r="AB1367" s="5">
        <f t="shared" si="1643"/>
        <v>1.0020220106174213E-2</v>
      </c>
      <c r="AC1367" s="5">
        <f t="shared" si="1644"/>
        <v>1.7575999370756041E-4</v>
      </c>
      <c r="AD1367" s="5">
        <f t="shared" si="1645"/>
        <v>4.559803588306155E-3</v>
      </c>
      <c r="AE1367" s="5">
        <f t="shared" si="1646"/>
        <v>4.4719034615250492E-3</v>
      </c>
      <c r="AF1367" s="5">
        <f t="shared" si="1647"/>
        <v>2.1928489003874402E-3</v>
      </c>
      <c r="AG1367" s="5">
        <f t="shared" si="1648"/>
        <v>7.1685899025654724E-4</v>
      </c>
      <c r="AH1367" s="5">
        <f t="shared" si="1649"/>
        <v>5.72342279023637E-3</v>
      </c>
      <c r="AI1367" s="5">
        <f t="shared" si="1650"/>
        <v>5.3030373862935076E-3</v>
      </c>
      <c r="AJ1367" s="5">
        <f t="shared" si="1651"/>
        <v>2.4567646451351247E-3</v>
      </c>
      <c r="AK1367" s="5">
        <f t="shared" si="1652"/>
        <v>7.5877176064998309E-4</v>
      </c>
      <c r="AL1367" s="5">
        <f t="shared" si="1653"/>
        <v>6.3884450503904503E-6</v>
      </c>
      <c r="AM1367" s="5">
        <f t="shared" si="1654"/>
        <v>8.4497720294901351E-4</v>
      </c>
      <c r="AN1367" s="5">
        <f t="shared" si="1655"/>
        <v>8.286884304552068E-4</v>
      </c>
      <c r="AO1367" s="5">
        <f t="shared" si="1656"/>
        <v>4.0635682973079657E-4</v>
      </c>
      <c r="AP1367" s="5">
        <f t="shared" si="1657"/>
        <v>1.3284113948444076E-4</v>
      </c>
      <c r="AQ1367" s="5">
        <f t="shared" si="1658"/>
        <v>3.2570084433948021E-5</v>
      </c>
      <c r="AR1367" s="5">
        <f t="shared" si="1659"/>
        <v>1.1226182747462198E-3</v>
      </c>
      <c r="AS1367" s="5">
        <f t="shared" si="1660"/>
        <v>1.0401619624661098E-3</v>
      </c>
      <c r="AT1367" s="5">
        <f t="shared" si="1661"/>
        <v>4.8188103316148704E-4</v>
      </c>
      <c r="AU1367" s="5">
        <f t="shared" si="1662"/>
        <v>1.4882895709192524E-4</v>
      </c>
      <c r="AV1367" s="5">
        <f t="shared" si="1663"/>
        <v>3.4474367548380825E-5</v>
      </c>
      <c r="AW1367" s="5">
        <f t="shared" si="1664"/>
        <v>1.6125300134254195E-7</v>
      </c>
      <c r="AX1367" s="5">
        <f t="shared" si="1665"/>
        <v>1.3048560456540136E-4</v>
      </c>
      <c r="AY1367" s="5">
        <f t="shared" si="1666"/>
        <v>1.2797021087304525E-4</v>
      </c>
      <c r="AZ1367" s="5">
        <f t="shared" si="1667"/>
        <v>6.2751653431178235E-5</v>
      </c>
      <c r="BA1367" s="5">
        <f t="shared" si="1668"/>
        <v>2.0513992964884756E-5</v>
      </c>
      <c r="BB1367" s="5">
        <f t="shared" si="1669"/>
        <v>5.029635288712421E-6</v>
      </c>
      <c r="BC1367" s="5">
        <f t="shared" si="1670"/>
        <v>9.8653562690654491E-7</v>
      </c>
      <c r="BD1367" s="5">
        <f t="shared" si="1671"/>
        <v>1.8349622783766226E-4</v>
      </c>
      <c r="BE1367" s="5">
        <f t="shared" si="1672"/>
        <v>1.7001842990298593E-4</v>
      </c>
      <c r="BF1367" s="5">
        <f t="shared" si="1673"/>
        <v>7.8765288113305805E-5</v>
      </c>
      <c r="BG1367" s="5">
        <f t="shared" si="1674"/>
        <v>2.4326659233794493E-5</v>
      </c>
      <c r="BH1367" s="5">
        <f t="shared" si="1675"/>
        <v>5.6349665282680698E-6</v>
      </c>
      <c r="BI1367" s="5">
        <f t="shared" si="1676"/>
        <v>1.0442156473533561E-6</v>
      </c>
      <c r="BJ1367" s="8">
        <f t="shared" si="1677"/>
        <v>0.32681534134707441</v>
      </c>
      <c r="BK1367" s="8">
        <f t="shared" si="1678"/>
        <v>0.31746762334432932</v>
      </c>
      <c r="BL1367" s="8">
        <f t="shared" si="1679"/>
        <v>0.33237531052094271</v>
      </c>
      <c r="BM1367" s="8">
        <f t="shared" si="1680"/>
        <v>0.2981176253678528</v>
      </c>
      <c r="BN1367" s="8">
        <f t="shared" si="1681"/>
        <v>0.70175653244959946</v>
      </c>
    </row>
    <row r="1368" spans="1:66" x14ac:dyDescent="0.25">
      <c r="A1368" t="s">
        <v>91</v>
      </c>
      <c r="B1368" t="s">
        <v>389</v>
      </c>
      <c r="C1368" t="s">
        <v>94</v>
      </c>
      <c r="D1368" t="s">
        <v>565</v>
      </c>
      <c r="E1368">
        <f>VLOOKUP(A1368,home!$A$2:$E$405,3,FALSE)</f>
        <v>1.5</v>
      </c>
      <c r="F1368">
        <f>VLOOKUP(B1368,home!$B$2:$E$405,3,FALSE)</f>
        <v>1.1299999999999999</v>
      </c>
      <c r="G1368">
        <f>VLOOKUP(C1368,away!$B$2:$E$405,4,FALSE)</f>
        <v>1.36</v>
      </c>
      <c r="H1368">
        <f>VLOOKUP(A1368,away!$A$2:$E$405,3,FALSE)</f>
        <v>1.1974637681159399</v>
      </c>
      <c r="I1368">
        <f>VLOOKUP(C1368,away!$B$2:$E$405,3,FALSE)</f>
        <v>0.57999999999999996</v>
      </c>
      <c r="J1368">
        <f>VLOOKUP(B1368,home!$B$2:$E$405,4,FALSE)</f>
        <v>0.94</v>
      </c>
      <c r="K1368" s="3">
        <f t="shared" si="1626"/>
        <v>2.3052000000000001</v>
      </c>
      <c r="L1368" s="3">
        <f t="shared" si="1627"/>
        <v>0.65285724637681031</v>
      </c>
      <c r="M1368" s="5">
        <f t="shared" si="1628"/>
        <v>5.1919686415023814E-2</v>
      </c>
      <c r="N1368" s="5">
        <f t="shared" si="1629"/>
        <v>0.11968526112391291</v>
      </c>
      <c r="O1368" s="5">
        <f t="shared" si="1630"/>
        <v>3.3896143505659941E-2</v>
      </c>
      <c r="P1368" s="5">
        <f t="shared" si="1631"/>
        <v>7.8137390009247298E-2</v>
      </c>
      <c r="Q1368" s="5">
        <f t="shared" si="1632"/>
        <v>0.13794923197142206</v>
      </c>
      <c r="R1368" s="5">
        <f t="shared" si="1633"/>
        <v>1.1064671455949172E-2</v>
      </c>
      <c r="S1368" s="5">
        <f t="shared" si="1634"/>
        <v>2.9398539065956807E-2</v>
      </c>
      <c r="T1368" s="5">
        <f t="shared" si="1635"/>
        <v>9.0061155724658462E-2</v>
      </c>
      <c r="U1368" s="5">
        <f t="shared" si="1636"/>
        <v>2.5506280640254033E-2</v>
      </c>
      <c r="V1368" s="5">
        <f t="shared" si="1637"/>
        <v>4.9159796843329688E-3</v>
      </c>
      <c r="W1368" s="5">
        <f t="shared" si="1638"/>
        <v>0.10600018984684069</v>
      </c>
      <c r="X1368" s="5">
        <f t="shared" si="1639"/>
        <v>6.9202992058827545E-2</v>
      </c>
      <c r="Y1368" s="5">
        <f t="shared" si="1640"/>
        <v>2.2589837418281206E-2</v>
      </c>
      <c r="Z1368" s="5">
        <f t="shared" si="1641"/>
        <v>2.4078836462650233E-3</v>
      </c>
      <c r="AA1368" s="5">
        <f t="shared" si="1642"/>
        <v>5.5506533813701325E-3</v>
      </c>
      <c r="AB1368" s="5">
        <f t="shared" si="1643"/>
        <v>6.3976830873672171E-3</v>
      </c>
      <c r="AC1368" s="5">
        <f t="shared" si="1644"/>
        <v>4.6239905370594339E-4</v>
      </c>
      <c r="AD1368" s="5">
        <f t="shared" si="1645"/>
        <v>6.1087909408734299E-2</v>
      </c>
      <c r="AE1368" s="5">
        <f t="shared" si="1646"/>
        <v>3.9881684323502323E-2</v>
      </c>
      <c r="AF1368" s="5">
        <f t="shared" si="1647"/>
        <v>1.301852330415546E-2</v>
      </c>
      <c r="AG1368" s="5">
        <f t="shared" si="1648"/>
        <v>2.8330790920810898E-3</v>
      </c>
      <c r="AH1368" s="5">
        <f t="shared" si="1649"/>
        <v>3.9300107172408406E-4</v>
      </c>
      <c r="AI1368" s="5">
        <f t="shared" si="1650"/>
        <v>9.059460705383586E-4</v>
      </c>
      <c r="AJ1368" s="5">
        <f t="shared" si="1651"/>
        <v>1.0441934409025125E-3</v>
      </c>
      <c r="AK1368" s="5">
        <f t="shared" si="1652"/>
        <v>8.023582399894905E-4</v>
      </c>
      <c r="AL1368" s="5">
        <f t="shared" si="1653"/>
        <v>2.7835803868702249E-5</v>
      </c>
      <c r="AM1368" s="5">
        <f t="shared" si="1654"/>
        <v>2.8163969753802854E-2</v>
      </c>
      <c r="AN1368" s="5">
        <f t="shared" si="1655"/>
        <v>1.8387051740507507E-2</v>
      </c>
      <c r="AO1368" s="5">
        <f t="shared" si="1656"/>
        <v>6.0020599841478324E-3</v>
      </c>
      <c r="AP1368" s="5">
        <f t="shared" si="1657"/>
        <v>1.3061627846130655E-3</v>
      </c>
      <c r="AQ1368" s="5">
        <f t="shared" si="1658"/>
        <v>2.1318445972058812E-4</v>
      </c>
      <c r="AR1368" s="5">
        <f t="shared" si="1659"/>
        <v>5.1314719501784192E-5</v>
      </c>
      <c r="AS1368" s="5">
        <f t="shared" si="1660"/>
        <v>1.1829069139551293E-4</v>
      </c>
      <c r="AT1368" s="5">
        <f t="shared" si="1661"/>
        <v>1.3634185090246825E-4</v>
      </c>
      <c r="AU1368" s="5">
        <f t="shared" si="1662"/>
        <v>1.0476507823345658E-4</v>
      </c>
      <c r="AV1368" s="5">
        <f t="shared" si="1663"/>
        <v>6.0376114585941029E-5</v>
      </c>
      <c r="AW1368" s="5">
        <f t="shared" si="1664"/>
        <v>1.1636653611307925E-6</v>
      </c>
      <c r="AX1368" s="5">
        <f t="shared" si="1665"/>
        <v>1.0820597179411067E-2</v>
      </c>
      <c r="AY1368" s="5">
        <f t="shared" si="1666"/>
        <v>7.0643052787029903E-3</v>
      </c>
      <c r="AZ1368" s="5">
        <f t="shared" si="1667"/>
        <v>2.305991445909599E-3</v>
      </c>
      <c r="BA1368" s="5">
        <f t="shared" si="1668"/>
        <v>5.0182774184834018E-4</v>
      </c>
      <c r="BB1368" s="5">
        <f t="shared" si="1669"/>
        <v>8.1905469424650026E-5</v>
      </c>
      <c r="BC1368" s="5">
        <f t="shared" si="1670"/>
        <v>1.0694515846355412E-5</v>
      </c>
      <c r="BD1368" s="5">
        <f t="shared" si="1671"/>
        <v>5.5835310787555359E-6</v>
      </c>
      <c r="BE1368" s="5">
        <f t="shared" si="1672"/>
        <v>1.2871155842747262E-5</v>
      </c>
      <c r="BF1368" s="5">
        <f t="shared" si="1673"/>
        <v>1.48352942243505E-5</v>
      </c>
      <c r="BG1368" s="5">
        <f t="shared" si="1674"/>
        <v>1.1399440081990921E-5</v>
      </c>
      <c r="BH1368" s="5">
        <f t="shared" si="1675"/>
        <v>6.5694973192513694E-6</v>
      </c>
      <c r="BI1368" s="5">
        <f t="shared" si="1676"/>
        <v>3.0288010440676505E-6</v>
      </c>
      <c r="BJ1368" s="8">
        <f t="shared" si="1677"/>
        <v>0.73716761462635094</v>
      </c>
      <c r="BK1368" s="8">
        <f t="shared" si="1678"/>
        <v>0.1719261353108385</v>
      </c>
      <c r="BL1368" s="8">
        <f t="shared" si="1679"/>
        <v>8.6086307067965273E-2</v>
      </c>
      <c r="BM1368" s="8">
        <f t="shared" si="1680"/>
        <v>0.55787241455686254</v>
      </c>
      <c r="BN1368" s="8">
        <f t="shared" si="1681"/>
        <v>0.43265238448121524</v>
      </c>
    </row>
    <row r="1369" spans="1:66" x14ac:dyDescent="0.25">
      <c r="A1369" t="s">
        <v>114</v>
      </c>
      <c r="B1369" t="s">
        <v>92</v>
      </c>
      <c r="C1369" t="s">
        <v>104</v>
      </c>
      <c r="D1369" t="s">
        <v>565</v>
      </c>
      <c r="E1369">
        <f>VLOOKUP(A1369,home!$A$2:$E$405,3,FALSE)</f>
        <v>1.35326086956522</v>
      </c>
      <c r="F1369">
        <f>VLOOKUP(B1369,home!$B$2:$E$405,3,FALSE)</f>
        <v>0.78</v>
      </c>
      <c r="G1369">
        <f>VLOOKUP(C1369,away!$B$2:$E$405,4,FALSE)</f>
        <v>0.74</v>
      </c>
      <c r="H1369">
        <f>VLOOKUP(A1369,away!$A$2:$E$405,3,FALSE)</f>
        <v>1.10869565217391</v>
      </c>
      <c r="I1369">
        <f>VLOOKUP(C1369,away!$B$2:$E$405,3,FALSE)</f>
        <v>0.9</v>
      </c>
      <c r="J1369">
        <f>VLOOKUP(B1369,home!$B$2:$E$405,4,FALSE)</f>
        <v>1.23</v>
      </c>
      <c r="K1369" s="3">
        <f t="shared" si="1626"/>
        <v>0.78110217391304504</v>
      </c>
      <c r="L1369" s="3">
        <f t="shared" si="1627"/>
        <v>1.2273260869565183</v>
      </c>
      <c r="M1369" s="5">
        <f t="shared" si="1628"/>
        <v>0.13419943549895122</v>
      </c>
      <c r="N1369" s="5">
        <f t="shared" si="1629"/>
        <v>0.10482347080613426</v>
      </c>
      <c r="O1369" s="5">
        <f t="shared" si="1630"/>
        <v>0.16470646804270148</v>
      </c>
      <c r="P1369" s="5">
        <f t="shared" si="1631"/>
        <v>0.12865258024569359</v>
      </c>
      <c r="Q1369" s="5">
        <f t="shared" si="1632"/>
        <v>4.0938920461891029E-2</v>
      </c>
      <c r="R1369" s="5">
        <f t="shared" si="1633"/>
        <v>0.10107427245963883</v>
      </c>
      <c r="S1369" s="5">
        <f t="shared" si="1634"/>
        <v>3.0833748186675457E-2</v>
      </c>
      <c r="T1369" s="5">
        <f t="shared" si="1635"/>
        <v>5.0245405054716856E-2</v>
      </c>
      <c r="U1369" s="5">
        <f t="shared" si="1636"/>
        <v>7.8949333944903305E-2</v>
      </c>
      <c r="V1369" s="5">
        <f t="shared" si="1637"/>
        <v>3.2843665748610376E-3</v>
      </c>
      <c r="W1369" s="5">
        <f t="shared" si="1638"/>
        <v>1.0659159923478779E-2</v>
      </c>
      <c r="X1369" s="5">
        <f t="shared" si="1639"/>
        <v>1.3082265039126953E-2</v>
      </c>
      <c r="Y1369" s="5">
        <f t="shared" si="1640"/>
        <v>8.0281025794998739E-3</v>
      </c>
      <c r="Z1369" s="5">
        <f t="shared" si="1641"/>
        <v>4.1350363769955177E-2</v>
      </c>
      <c r="AA1369" s="5">
        <f t="shared" si="1642"/>
        <v>3.2298859032807201E-2</v>
      </c>
      <c r="AB1369" s="5">
        <f t="shared" si="1643"/>
        <v>1.2614354502718346E-2</v>
      </c>
      <c r="AC1369" s="5">
        <f t="shared" si="1644"/>
        <v>1.9678838101925441E-4</v>
      </c>
      <c r="AD1369" s="5">
        <f t="shared" si="1645"/>
        <v>2.0814732470790199E-3</v>
      </c>
      <c r="AE1369" s="5">
        <f t="shared" si="1646"/>
        <v>2.5546464154421718E-3</v>
      </c>
      <c r="AF1369" s="5">
        <f t="shared" si="1647"/>
        <v>1.5676920943110684E-3</v>
      </c>
      <c r="AG1369" s="5">
        <f t="shared" si="1648"/>
        <v>6.4135646788782434E-4</v>
      </c>
      <c r="AH1369" s="5">
        <f t="shared" si="1649"/>
        <v>1.2687595040001923E-2</v>
      </c>
      <c r="AI1369" s="5">
        <f t="shared" si="1650"/>
        <v>9.9103080674738699E-3</v>
      </c>
      <c r="AJ1369" s="5">
        <f t="shared" si="1651"/>
        <v>3.8704815878259128E-3</v>
      </c>
      <c r="AK1369" s="5">
        <f t="shared" si="1652"/>
        <v>1.0077471941137453E-3</v>
      </c>
      <c r="AL1369" s="5">
        <f t="shared" si="1653"/>
        <v>7.5461816620525461E-6</v>
      </c>
      <c r="AM1369" s="5">
        <f t="shared" si="1654"/>
        <v>3.2516865564705344E-4</v>
      </c>
      <c r="AN1369" s="5">
        <f t="shared" si="1655"/>
        <v>3.9908797373620973E-4</v>
      </c>
      <c r="AO1369" s="5">
        <f t="shared" si="1656"/>
        <v>2.4490554057853404E-4</v>
      </c>
      <c r="AP1369" s="5">
        <f t="shared" si="1657"/>
        <v>1.0019298626407435E-4</v>
      </c>
      <c r="AQ1369" s="5">
        <f t="shared" si="1658"/>
        <v>3.074236644299365E-5</v>
      </c>
      <c r="AR1369" s="5">
        <f t="shared" si="1659"/>
        <v>3.114363274666894E-3</v>
      </c>
      <c r="AS1369" s="5">
        <f t="shared" si="1660"/>
        <v>2.4326359241972607E-3</v>
      </c>
      <c r="AT1369" s="5">
        <f t="shared" si="1661"/>
        <v>9.500686043647247E-4</v>
      </c>
      <c r="AU1369" s="5">
        <f t="shared" si="1662"/>
        <v>2.4736688407860649E-4</v>
      </c>
      <c r="AV1369" s="5">
        <f t="shared" si="1663"/>
        <v>4.8304702726973919E-5</v>
      </c>
      <c r="AW1369" s="5">
        <f t="shared" si="1664"/>
        <v>2.0095210829237664E-7</v>
      </c>
      <c r="AX1369" s="5">
        <f t="shared" si="1665"/>
        <v>4.2331657302382633E-5</v>
      </c>
      <c r="AY1369" s="5">
        <f t="shared" si="1666"/>
        <v>5.1954747311317603E-5</v>
      </c>
      <c r="AZ1369" s="5">
        <f t="shared" si="1667"/>
        <v>3.1882708358207063E-5</v>
      </c>
      <c r="BA1369" s="5">
        <f t="shared" si="1668"/>
        <v>1.3043493230284722E-5</v>
      </c>
      <c r="BB1369" s="5">
        <f t="shared" si="1669"/>
        <v>4.0021548766422972E-6</v>
      </c>
      <c r="BC1369" s="5">
        <f t="shared" si="1670"/>
        <v>9.8238981682866633E-7</v>
      </c>
      <c r="BD1369" s="5">
        <f t="shared" si="1671"/>
        <v>6.3705654854300225E-4</v>
      </c>
      <c r="BE1369" s="5">
        <f t="shared" si="1672"/>
        <v>4.9760625497248035E-4</v>
      </c>
      <c r="BF1369" s="5">
        <f t="shared" si="1673"/>
        <v>1.9434066375586663E-4</v>
      </c>
      <c r="BG1369" s="5">
        <f t="shared" si="1674"/>
        <v>5.0599971646470539E-5</v>
      </c>
      <c r="BH1369" s="5">
        <f t="shared" si="1675"/>
        <v>9.8809369632491413E-6</v>
      </c>
      <c r="BI1369" s="5">
        <f t="shared" si="1676"/>
        <v>1.5436042684583335E-6</v>
      </c>
      <c r="BJ1369" s="8">
        <f t="shared" si="1677"/>
        <v>0.23586678676313239</v>
      </c>
      <c r="BK1369" s="8">
        <f t="shared" si="1678"/>
        <v>0.29722641981617393</v>
      </c>
      <c r="BL1369" s="8">
        <f t="shared" si="1679"/>
        <v>0.42530318724236865</v>
      </c>
      <c r="BM1369" s="8">
        <f t="shared" si="1680"/>
        <v>0.32529985628141683</v>
      </c>
      <c r="BN1369" s="8">
        <f t="shared" si="1681"/>
        <v>0.67439514751501051</v>
      </c>
    </row>
    <row r="1370" spans="1:66" x14ac:dyDescent="0.25">
      <c r="A1370" t="s">
        <v>114</v>
      </c>
      <c r="B1370" t="s">
        <v>115</v>
      </c>
      <c r="C1370" t="s">
        <v>113</v>
      </c>
      <c r="D1370" t="s">
        <v>565</v>
      </c>
      <c r="E1370">
        <f>VLOOKUP(A1370,home!$A$2:$E$405,3,FALSE)</f>
        <v>1.35326086956522</v>
      </c>
      <c r="F1370">
        <f>VLOOKUP(B1370,home!$B$2:$E$405,3,FALSE)</f>
        <v>0.8</v>
      </c>
      <c r="G1370">
        <f>VLOOKUP(C1370,away!$B$2:$E$405,4,FALSE)</f>
        <v>1.45</v>
      </c>
      <c r="H1370">
        <f>VLOOKUP(A1370,away!$A$2:$E$405,3,FALSE)</f>
        <v>1.10869565217391</v>
      </c>
      <c r="I1370">
        <f>VLOOKUP(C1370,away!$B$2:$E$405,3,FALSE)</f>
        <v>0.49</v>
      </c>
      <c r="J1370">
        <f>VLOOKUP(B1370,home!$B$2:$E$405,4,FALSE)</f>
        <v>1.1000000000000001</v>
      </c>
      <c r="K1370" s="3">
        <f t="shared" si="1626"/>
        <v>1.5697826086956552</v>
      </c>
      <c r="L1370" s="3">
        <f t="shared" si="1627"/>
        <v>0.59758695652173754</v>
      </c>
      <c r="M1370" s="5">
        <f t="shared" si="1628"/>
        <v>0.11447834904047918</v>
      </c>
      <c r="N1370" s="5">
        <f t="shared" si="1629"/>
        <v>0.17970612139593514</v>
      </c>
      <c r="O1370" s="5">
        <f t="shared" si="1630"/>
        <v>6.8410768190733121E-2</v>
      </c>
      <c r="P1370" s="5">
        <f t="shared" si="1631"/>
        <v>0.10739003415332277</v>
      </c>
      <c r="Q1370" s="5">
        <f t="shared" si="1632"/>
        <v>0.14104977202174462</v>
      </c>
      <c r="R1370" s="5">
        <f t="shared" si="1633"/>
        <v>2.044069137820715E-2</v>
      </c>
      <c r="S1370" s="5">
        <f t="shared" si="1634"/>
        <v>2.5185154075234653E-2</v>
      </c>
      <c r="T1370" s="5">
        <f t="shared" si="1635"/>
        <v>8.4289503980559288E-2</v>
      </c>
      <c r="U1370" s="5">
        <f t="shared" si="1636"/>
        <v>3.20874418352248E-2</v>
      </c>
      <c r="V1370" s="5">
        <f t="shared" si="1637"/>
        <v>2.625081102395272E-3</v>
      </c>
      <c r="W1370" s="5">
        <f t="shared" si="1638"/>
        <v>7.380582636007392E-2</v>
      </c>
      <c r="X1370" s="5">
        <f t="shared" si="1639"/>
        <v>4.4105399148088399E-2</v>
      </c>
      <c r="Y1370" s="5">
        <f t="shared" si="1640"/>
        <v>1.317840562154129E-2</v>
      </c>
      <c r="Z1370" s="5">
        <f t="shared" si="1641"/>
        <v>4.0716968499676437E-3</v>
      </c>
      <c r="AA1370" s="5">
        <f t="shared" si="1642"/>
        <v>6.3916789029600882E-3</v>
      </c>
      <c r="AB1370" s="5">
        <f t="shared" si="1643"/>
        <v>5.0167731911168372E-3</v>
      </c>
      <c r="AC1370" s="5">
        <f t="shared" si="1644"/>
        <v>1.5390876943343934E-4</v>
      </c>
      <c r="AD1370" s="5">
        <f t="shared" si="1645"/>
        <v>2.8964775660113837E-2</v>
      </c>
      <c r="AE1370" s="5">
        <f t="shared" si="1646"/>
        <v>1.7308972133062327E-2</v>
      </c>
      <c r="AF1370" s="5">
        <f t="shared" si="1647"/>
        <v>5.1718079887581418E-3</v>
      </c>
      <c r="AG1370" s="5">
        <f t="shared" si="1648"/>
        <v>1.0302016652389287E-3</v>
      </c>
      <c r="AH1370" s="5">
        <f t="shared" si="1649"/>
        <v>6.082982321128275E-4</v>
      </c>
      <c r="AI1370" s="5">
        <f t="shared" si="1650"/>
        <v>9.5489598567102926E-4</v>
      </c>
      <c r="AJ1370" s="5">
        <f t="shared" si="1651"/>
        <v>7.4948955570983892E-4</v>
      </c>
      <c r="AK1370" s="5">
        <f t="shared" si="1652"/>
        <v>3.9217855665077959E-4</v>
      </c>
      <c r="AL1370" s="5">
        <f t="shared" si="1653"/>
        <v>5.7751594583561302E-6</v>
      </c>
      <c r="AM1370" s="5">
        <f t="shared" si="1654"/>
        <v>9.0936802192035874E-3</v>
      </c>
      <c r="AN1370" s="5">
        <f t="shared" si="1655"/>
        <v>5.4342646857757975E-3</v>
      </c>
      <c r="AO1370" s="5">
        <f t="shared" si="1656"/>
        <v>1.6237228472531576E-3</v>
      </c>
      <c r="AP1370" s="5">
        <f t="shared" si="1657"/>
        <v>3.2343853150827484E-4</v>
      </c>
      <c r="AQ1370" s="5">
        <f t="shared" si="1658"/>
        <v>4.8320661916472518E-5</v>
      </c>
      <c r="AR1370" s="5">
        <f t="shared" si="1659"/>
        <v>7.2702217837171637E-5</v>
      </c>
      <c r="AS1370" s="5">
        <f t="shared" si="1660"/>
        <v>1.1412667717439506E-4</v>
      </c>
      <c r="AT1370" s="5">
        <f t="shared" si="1661"/>
        <v>8.9577036508294407E-5</v>
      </c>
      <c r="AU1370" s="5">
        <f t="shared" si="1662"/>
        <v>4.6872158016405456E-5</v>
      </c>
      <c r="AV1370" s="5">
        <f t="shared" si="1663"/>
        <v>1.8394774621546974E-5</v>
      </c>
      <c r="AW1370" s="5">
        <f t="shared" si="1664"/>
        <v>1.5048808032067533E-7</v>
      </c>
      <c r="AX1370" s="5">
        <f t="shared" si="1665"/>
        <v>2.3791835095242479E-3</v>
      </c>
      <c r="AY1370" s="5">
        <f t="shared" si="1666"/>
        <v>1.4217690324633016E-3</v>
      </c>
      <c r="AZ1370" s="5">
        <f t="shared" si="1667"/>
        <v>4.2481531449329988E-4</v>
      </c>
      <c r="BA1370" s="5">
        <f t="shared" si="1668"/>
        <v>8.4621363623958623E-5</v>
      </c>
      <c r="BB1370" s="5">
        <f t="shared" si="1669"/>
        <v>1.2642155786190175E-5</v>
      </c>
      <c r="BC1370" s="5">
        <f t="shared" si="1670"/>
        <v>1.5109574800286127E-6</v>
      </c>
      <c r="BD1370" s="5">
        <f t="shared" si="1671"/>
        <v>7.2409828482826238E-6</v>
      </c>
      <c r="BE1370" s="5">
        <f t="shared" si="1672"/>
        <v>1.1366768945097592E-5</v>
      </c>
      <c r="BF1370" s="5">
        <f t="shared" si="1673"/>
        <v>8.9216781035380323E-6</v>
      </c>
      <c r="BG1370" s="5">
        <f t="shared" si="1674"/>
        <v>4.6683650424382795E-6</v>
      </c>
      <c r="BH1370" s="5">
        <f t="shared" si="1675"/>
        <v>1.8320795636655907E-6</v>
      </c>
      <c r="BI1370" s="5">
        <f t="shared" si="1676"/>
        <v>5.7519332735779397E-7</v>
      </c>
      <c r="BJ1370" s="8">
        <f t="shared" si="1677"/>
        <v>0.60945875525414428</v>
      </c>
      <c r="BK1370" s="8">
        <f t="shared" si="1678"/>
        <v>0.25126007133278699</v>
      </c>
      <c r="BL1370" s="8">
        <f t="shared" si="1679"/>
        <v>0.13542849376037466</v>
      </c>
      <c r="BM1370" s="8">
        <f t="shared" si="1680"/>
        <v>0.36732166247246867</v>
      </c>
      <c r="BN1370" s="8">
        <f t="shared" si="1681"/>
        <v>0.63147573618042196</v>
      </c>
    </row>
    <row r="1371" spans="1:66" x14ac:dyDescent="0.25">
      <c r="A1371" t="s">
        <v>114</v>
      </c>
      <c r="B1371" t="s">
        <v>120</v>
      </c>
      <c r="C1371" t="s">
        <v>377</v>
      </c>
      <c r="D1371" t="s">
        <v>565</v>
      </c>
      <c r="E1371">
        <f>VLOOKUP(A1371,home!$A$2:$E$405,3,FALSE)</f>
        <v>1.35326086956522</v>
      </c>
      <c r="F1371">
        <f>VLOOKUP(B1371,home!$B$2:$E$405,3,FALSE)</f>
        <v>0.9</v>
      </c>
      <c r="G1371">
        <f>VLOOKUP(C1371,away!$B$2:$E$405,4,FALSE)</f>
        <v>0.64</v>
      </c>
      <c r="H1371">
        <f>VLOOKUP(A1371,away!$A$2:$E$405,3,FALSE)</f>
        <v>1.10869565217391</v>
      </c>
      <c r="I1371">
        <f>VLOOKUP(C1371,away!$B$2:$E$405,3,FALSE)</f>
        <v>1.31</v>
      </c>
      <c r="J1371">
        <f>VLOOKUP(B1371,home!$B$2:$E$405,4,FALSE)</f>
        <v>1.1399999999999999</v>
      </c>
      <c r="K1371" s="3">
        <f t="shared" si="1626"/>
        <v>0.77947826086956673</v>
      </c>
      <c r="L1371" s="3">
        <f t="shared" si="1627"/>
        <v>1.6557260869565169</v>
      </c>
      <c r="M1371" s="5">
        <f t="shared" si="1628"/>
        <v>8.7579848467708818E-2</v>
      </c>
      <c r="N1371" s="5">
        <f t="shared" si="1629"/>
        <v>6.8266587970829851E-2</v>
      </c>
      <c r="O1371" s="5">
        <f t="shared" si="1630"/>
        <v>0.14500823979968425</v>
      </c>
      <c r="P1371" s="5">
        <f t="shared" si="1631"/>
        <v>0.11303077057081495</v>
      </c>
      <c r="Q1371" s="5">
        <f t="shared" si="1632"/>
        <v>2.6606160633500863E-2</v>
      </c>
      <c r="R1371" s="5">
        <f t="shared" si="1633"/>
        <v>0.12004696272999173</v>
      </c>
      <c r="S1371" s="5">
        <f t="shared" si="1634"/>
        <v>3.6469448507160787E-2</v>
      </c>
      <c r="T1371" s="5">
        <f t="shared" si="1635"/>
        <v>4.405251423464291E-2</v>
      </c>
      <c r="U1371" s="5">
        <f t="shared" si="1636"/>
        <v>9.3573997731447645E-2</v>
      </c>
      <c r="V1371" s="5">
        <f t="shared" si="1637"/>
        <v>5.2297290087950201E-3</v>
      </c>
      <c r="W1371" s="5">
        <f t="shared" si="1638"/>
        <v>6.9129746063391955E-3</v>
      </c>
      <c r="X1371" s="5">
        <f t="shared" si="1639"/>
        <v>1.1445992394183764E-2</v>
      </c>
      <c r="Y1371" s="5">
        <f t="shared" si="1640"/>
        <v>9.4757140990779712E-3</v>
      </c>
      <c r="Z1371" s="5">
        <f t="shared" si="1641"/>
        <v>6.6254962617314658E-2</v>
      </c>
      <c r="AA1371" s="5">
        <f t="shared" si="1642"/>
        <v>5.1644303034922581E-2</v>
      </c>
      <c r="AB1371" s="5">
        <f t="shared" si="1643"/>
        <v>2.0127805756741165E-2</v>
      </c>
      <c r="AC1371" s="5">
        <f t="shared" si="1644"/>
        <v>4.2184383028947783E-4</v>
      </c>
      <c r="AD1371" s="5">
        <f t="shared" si="1645"/>
        <v>1.3471283558961883E-3</v>
      </c>
      <c r="AE1371" s="5">
        <f t="shared" si="1646"/>
        <v>2.2304755613361624E-3</v>
      </c>
      <c r="AF1371" s="5">
        <f t="shared" si="1647"/>
        <v>1.8465282866116325E-3</v>
      </c>
      <c r="AG1371" s="5">
        <f t="shared" si="1648"/>
        <v>1.0191150181486663E-3</v>
      </c>
      <c r="AH1371" s="5">
        <f t="shared" si="1649"/>
        <v>2.7425017498954183E-2</v>
      </c>
      <c r="AI1371" s="5">
        <f t="shared" si="1650"/>
        <v>2.1377204944402241E-2</v>
      </c>
      <c r="AJ1371" s="5">
        <f t="shared" si="1651"/>
        <v>8.3315332661574783E-3</v>
      </c>
      <c r="AK1371" s="5">
        <f t="shared" si="1652"/>
        <v>2.1647496868937911E-3</v>
      </c>
      <c r="AL1371" s="5">
        <f t="shared" si="1653"/>
        <v>2.1777307922949496E-5</v>
      </c>
      <c r="AM1371" s="5">
        <f t="shared" si="1654"/>
        <v>2.1001145360440799E-4</v>
      </c>
      <c r="AN1371" s="5">
        <f t="shared" si="1655"/>
        <v>3.4772144229247652E-4</v>
      </c>
      <c r="AO1371" s="5">
        <f t="shared" si="1656"/>
        <v>2.8786573149889926E-4</v>
      </c>
      <c r="AP1371" s="5">
        <f t="shared" si="1657"/>
        <v>1.588756003945159E-4</v>
      </c>
      <c r="AQ1371" s="5">
        <f t="shared" si="1658"/>
        <v>6.5763619038519786E-5</v>
      </c>
      <c r="AR1371" s="5">
        <f t="shared" si="1659"/>
        <v>9.081663381651485E-3</v>
      </c>
      <c r="AS1371" s="5">
        <f t="shared" si="1660"/>
        <v>7.0789591785325266E-3</v>
      </c>
      <c r="AT1371" s="5">
        <f t="shared" si="1661"/>
        <v>2.7589473946245946E-3</v>
      </c>
      <c r="AU1371" s="5">
        <f t="shared" si="1662"/>
        <v>7.1684650566420055E-4</v>
      </c>
      <c r="AV1371" s="5">
        <f t="shared" si="1663"/>
        <v>1.3969156688638926E-4</v>
      </c>
      <c r="AW1371" s="5">
        <f t="shared" si="1664"/>
        <v>7.8071799574751129E-7</v>
      </c>
      <c r="AX1371" s="5">
        <f t="shared" si="1665"/>
        <v>2.7283227103042263E-5</v>
      </c>
      <c r="AY1371" s="5">
        <f t="shared" si="1666"/>
        <v>4.5173550850866151E-5</v>
      </c>
      <c r="AZ1371" s="5">
        <f t="shared" si="1667"/>
        <v>3.7397513292117931E-5</v>
      </c>
      <c r="BA1371" s="5">
        <f t="shared" si="1668"/>
        <v>2.0640012781687576E-5</v>
      </c>
      <c r="BB1371" s="5">
        <f t="shared" si="1669"/>
        <v>8.543551899439018E-6</v>
      </c>
      <c r="BC1371" s="5">
        <f t="shared" si="1670"/>
        <v>2.8291563510336172E-6</v>
      </c>
      <c r="BD1371" s="5">
        <f t="shared" si="1671"/>
        <v>2.5061244956596828E-3</v>
      </c>
      <c r="BE1371" s="5">
        <f t="shared" si="1672"/>
        <v>1.9534695633994293E-3</v>
      </c>
      <c r="BF1371" s="5">
        <f t="shared" si="1673"/>
        <v>7.613435289701093E-4</v>
      </c>
      <c r="BG1371" s="5">
        <f t="shared" si="1674"/>
        <v>1.9781690996197317E-4</v>
      </c>
      <c r="BH1371" s="5">
        <f t="shared" si="1675"/>
        <v>3.8548495236937624E-5</v>
      </c>
      <c r="BI1371" s="5">
        <f t="shared" si="1676"/>
        <v>6.0095428052853849E-6</v>
      </c>
      <c r="BJ1371" s="8">
        <f t="shared" si="1677"/>
        <v>0.17441529601967418</v>
      </c>
      <c r="BK1371" s="8">
        <f t="shared" si="1678"/>
        <v>0.24279859124354286</v>
      </c>
      <c r="BL1371" s="8">
        <f t="shared" si="1679"/>
        <v>0.51493923501258776</v>
      </c>
      <c r="BM1371" s="8">
        <f t="shared" si="1680"/>
        <v>0.43782512188773393</v>
      </c>
      <c r="BN1371" s="8">
        <f t="shared" si="1681"/>
        <v>0.5605385701725305</v>
      </c>
    </row>
    <row r="1372" spans="1:66" x14ac:dyDescent="0.25">
      <c r="A1372" t="s">
        <v>114</v>
      </c>
      <c r="B1372" t="s">
        <v>476</v>
      </c>
      <c r="C1372" t="s">
        <v>95</v>
      </c>
      <c r="D1372" t="s">
        <v>565</v>
      </c>
      <c r="E1372">
        <f>VLOOKUP(A1372,home!$A$2:$E$405,3,FALSE)</f>
        <v>1.35326086956522</v>
      </c>
      <c r="F1372">
        <f>VLOOKUP(B1372,home!$B$2:$E$405,3,FALSE)</f>
        <v>1.1599999999999999</v>
      </c>
      <c r="G1372">
        <f>VLOOKUP(C1372,away!$B$2:$E$405,4,FALSE)</f>
        <v>0.96</v>
      </c>
      <c r="H1372">
        <f>VLOOKUP(A1372,away!$A$2:$E$405,3,FALSE)</f>
        <v>1.10869565217391</v>
      </c>
      <c r="I1372">
        <f>VLOOKUP(C1372,away!$B$2:$E$405,3,FALSE)</f>
        <v>0.64</v>
      </c>
      <c r="J1372">
        <f>VLOOKUP(B1372,home!$B$2:$E$405,4,FALSE)</f>
        <v>0.69</v>
      </c>
      <c r="K1372" s="3">
        <f t="shared" si="1626"/>
        <v>1.5069913043478287</v>
      </c>
      <c r="L1372" s="3">
        <f t="shared" si="1627"/>
        <v>0.48959999999999865</v>
      </c>
      <c r="M1372" s="5">
        <f t="shared" si="1628"/>
        <v>0.13579738716655532</v>
      </c>
      <c r="N1372" s="5">
        <f t="shared" si="1629"/>
        <v>0.2046454816131543</v>
      </c>
      <c r="O1372" s="5">
        <f t="shared" si="1630"/>
        <v>6.6486400756745306E-2</v>
      </c>
      <c r="P1372" s="5">
        <f t="shared" si="1631"/>
        <v>0.10019442779780008</v>
      </c>
      <c r="Q1372" s="5">
        <f t="shared" si="1632"/>
        <v>0.15419948063254851</v>
      </c>
      <c r="R1372" s="5">
        <f t="shared" si="1633"/>
        <v>1.6275870905251205E-2</v>
      </c>
      <c r="S1372" s="5">
        <f t="shared" si="1634"/>
        <v>1.8481436887691816E-2</v>
      </c>
      <c r="T1372" s="5">
        <f t="shared" si="1635"/>
        <v>7.5496065717695557E-2</v>
      </c>
      <c r="U1372" s="5">
        <f t="shared" si="1636"/>
        <v>2.4527595924901387E-2</v>
      </c>
      <c r="V1372" s="5">
        <f t="shared" si="1637"/>
        <v>1.5151142386792961E-3</v>
      </c>
      <c r="W1372" s="5">
        <f t="shared" si="1638"/>
        <v>7.7459092149400707E-2</v>
      </c>
      <c r="X1372" s="5">
        <f t="shared" si="1639"/>
        <v>3.792397151634648E-2</v>
      </c>
      <c r="Y1372" s="5">
        <f t="shared" si="1640"/>
        <v>9.283788227201592E-3</v>
      </c>
      <c r="Z1372" s="5">
        <f t="shared" si="1641"/>
        <v>2.65622213173699E-3</v>
      </c>
      <c r="AA1372" s="5">
        <f t="shared" si="1642"/>
        <v>4.0029036549438964E-3</v>
      </c>
      <c r="AB1372" s="5">
        <f t="shared" si="1643"/>
        <v>3.0161705000712972E-3</v>
      </c>
      <c r="AC1372" s="5">
        <f t="shared" si="1644"/>
        <v>6.9867877873168094E-5</v>
      </c>
      <c r="AD1372" s="5">
        <f t="shared" si="1645"/>
        <v>2.9182544577955979E-2</v>
      </c>
      <c r="AE1372" s="5">
        <f t="shared" si="1646"/>
        <v>1.428777382536721E-2</v>
      </c>
      <c r="AF1372" s="5">
        <f t="shared" si="1647"/>
        <v>3.4976470324498831E-3</v>
      </c>
      <c r="AG1372" s="5">
        <f t="shared" si="1648"/>
        <v>5.7081599569581943E-4</v>
      </c>
      <c r="AH1372" s="5">
        <f t="shared" si="1649"/>
        <v>3.2512158892460656E-4</v>
      </c>
      <c r="AI1372" s="5">
        <f t="shared" si="1650"/>
        <v>4.8995540736513146E-4</v>
      </c>
      <c r="AJ1372" s="5">
        <f t="shared" si="1651"/>
        <v>3.6917926920872565E-4</v>
      </c>
      <c r="AK1372" s="5">
        <f t="shared" si="1652"/>
        <v>1.8544998281434525E-4</v>
      </c>
      <c r="AL1372" s="5">
        <f t="shared" si="1653"/>
        <v>2.0620049298482339E-6</v>
      </c>
      <c r="AM1372" s="5">
        <f t="shared" si="1654"/>
        <v>8.7955681835445113E-3</v>
      </c>
      <c r="AN1372" s="5">
        <f t="shared" si="1655"/>
        <v>4.3063101826633816E-3</v>
      </c>
      <c r="AO1372" s="5">
        <f t="shared" si="1656"/>
        <v>1.0541847327159928E-3</v>
      </c>
      <c r="AP1372" s="5">
        <f t="shared" si="1657"/>
        <v>1.7204294837924958E-4</v>
      </c>
      <c r="AQ1372" s="5">
        <f t="shared" si="1658"/>
        <v>2.1058056881620085E-5</v>
      </c>
      <c r="AR1372" s="5">
        <f t="shared" si="1659"/>
        <v>3.1835905987497402E-5</v>
      </c>
      <c r="AS1372" s="5">
        <f t="shared" si="1660"/>
        <v>4.7976433489193559E-5</v>
      </c>
      <c r="AT1372" s="5">
        <f t="shared" si="1661"/>
        <v>3.615003404091833E-5</v>
      </c>
      <c r="AU1372" s="5">
        <f t="shared" si="1662"/>
        <v>1.8159262317180645E-5</v>
      </c>
      <c r="AV1372" s="5">
        <f t="shared" si="1663"/>
        <v>6.8414626013406028E-6</v>
      </c>
      <c r="AW1372" s="5">
        <f t="shared" si="1664"/>
        <v>4.2260959583729434E-8</v>
      </c>
      <c r="AX1372" s="5">
        <f t="shared" si="1665"/>
        <v>2.2091407949000018E-3</v>
      </c>
      <c r="AY1372" s="5">
        <f t="shared" si="1666"/>
        <v>1.0815953331830381E-3</v>
      </c>
      <c r="AZ1372" s="5">
        <f t="shared" si="1667"/>
        <v>2.6477453756320696E-4</v>
      </c>
      <c r="BA1372" s="5">
        <f t="shared" si="1668"/>
        <v>4.3211204530315268E-5</v>
      </c>
      <c r="BB1372" s="5">
        <f t="shared" si="1669"/>
        <v>5.2890514345105725E-6</v>
      </c>
      <c r="BC1372" s="5">
        <f t="shared" si="1670"/>
        <v>5.1790391646727405E-7</v>
      </c>
      <c r="BD1372" s="5">
        <f t="shared" si="1671"/>
        <v>2.5978099285797804E-6</v>
      </c>
      <c r="BE1372" s="5">
        <f t="shared" si="1672"/>
        <v>3.9148769727181826E-6</v>
      </c>
      <c r="BF1372" s="5">
        <f t="shared" si="1673"/>
        <v>2.9498427777389272E-6</v>
      </c>
      <c r="BG1372" s="5">
        <f t="shared" si="1674"/>
        <v>1.4817958050819363E-6</v>
      </c>
      <c r="BH1372" s="5">
        <f t="shared" si="1675"/>
        <v>5.5826334826939157E-7</v>
      </c>
      <c r="BI1372" s="5">
        <f t="shared" si="1676"/>
        <v>1.682596022756154E-7</v>
      </c>
      <c r="BJ1372" s="8">
        <f t="shared" si="1677"/>
        <v>0.62450035421752836</v>
      </c>
      <c r="BK1372" s="8">
        <f t="shared" si="1678"/>
        <v>0.25714189130671256</v>
      </c>
      <c r="BL1372" s="8">
        <f t="shared" si="1679"/>
        <v>0.11583128193709671</v>
      </c>
      <c r="BM1372" s="8">
        <f t="shared" si="1680"/>
        <v>0.32144914764879623</v>
      </c>
      <c r="BN1372" s="8">
        <f t="shared" si="1681"/>
        <v>0.67759904887205469</v>
      </c>
    </row>
    <row r="1373" spans="1:66" x14ac:dyDescent="0.25">
      <c r="A1373" t="s">
        <v>114</v>
      </c>
      <c r="B1373" t="s">
        <v>126</v>
      </c>
      <c r="C1373" t="s">
        <v>131</v>
      </c>
      <c r="D1373" t="s">
        <v>565</v>
      </c>
      <c r="E1373">
        <f>VLOOKUP(A1373,home!$A$2:$E$405,3,FALSE)</f>
        <v>1.35326086956522</v>
      </c>
      <c r="F1373">
        <f>VLOOKUP(B1373,home!$B$2:$E$405,3,FALSE)</f>
        <v>1.03</v>
      </c>
      <c r="G1373">
        <f>VLOOKUP(C1373,away!$B$2:$E$405,4,FALSE)</f>
        <v>0.8</v>
      </c>
      <c r="H1373">
        <f>VLOOKUP(A1373,away!$A$2:$E$405,3,FALSE)</f>
        <v>1.10869565217391</v>
      </c>
      <c r="I1373">
        <f>VLOOKUP(C1373,away!$B$2:$E$405,3,FALSE)</f>
        <v>0.87</v>
      </c>
      <c r="J1373">
        <f>VLOOKUP(B1373,home!$B$2:$E$405,4,FALSE)</f>
        <v>1.41</v>
      </c>
      <c r="K1373" s="3">
        <f t="shared" si="1626"/>
        <v>1.1150869565217414</v>
      </c>
      <c r="L1373" s="3">
        <f t="shared" si="1627"/>
        <v>1.3600369565217352</v>
      </c>
      <c r="M1373" s="5">
        <f t="shared" si="1628"/>
        <v>8.4152562011150706E-2</v>
      </c>
      <c r="N1373" s="5">
        <f t="shared" si="1629"/>
        <v>9.3837424256521154E-2</v>
      </c>
      <c r="O1373" s="5">
        <f t="shared" si="1630"/>
        <v>0.11445059432115198</v>
      </c>
      <c r="P1373" s="5">
        <f t="shared" si="1631"/>
        <v>0.12762236489367787</v>
      </c>
      <c r="Q1373" s="5">
        <f t="shared" si="1632"/>
        <v>5.2318443911021813E-2</v>
      </c>
      <c r="R1373" s="5">
        <f t="shared" si="1633"/>
        <v>7.782851898632169E-2</v>
      </c>
      <c r="S1373" s="5">
        <f t="shared" si="1634"/>
        <v>4.838672653512583E-2</v>
      </c>
      <c r="T1373" s="5">
        <f t="shared" si="1635"/>
        <v>7.1155017226699202E-2</v>
      </c>
      <c r="U1373" s="5">
        <f t="shared" si="1636"/>
        <v>8.6785566367052022E-2</v>
      </c>
      <c r="V1373" s="5">
        <f t="shared" si="1637"/>
        <v>8.1534831531572347E-3</v>
      </c>
      <c r="W1373" s="5">
        <f t="shared" si="1638"/>
        <v>1.9446538130231575E-2</v>
      </c>
      <c r="X1373" s="5">
        <f t="shared" si="1639"/>
        <v>2.6448010533524025E-2</v>
      </c>
      <c r="Y1373" s="5">
        <f t="shared" si="1640"/>
        <v>1.7985135876034411E-2</v>
      </c>
      <c r="Z1373" s="5">
        <f t="shared" si="1641"/>
        <v>3.5283220697583668E-2</v>
      </c>
      <c r="AA1373" s="5">
        <f t="shared" si="1642"/>
        <v>3.9343859183953486E-2</v>
      </c>
      <c r="AB1373" s="5">
        <f t="shared" si="1643"/>
        <v>2.1935912097627332E-2</v>
      </c>
      <c r="AC1373" s="5">
        <f t="shared" si="1644"/>
        <v>7.728276308961396E-4</v>
      </c>
      <c r="AD1373" s="5">
        <f t="shared" si="1645"/>
        <v>5.4211452546309843E-3</v>
      </c>
      <c r="AE1373" s="5">
        <f t="shared" si="1646"/>
        <v>7.3729578929705702E-3</v>
      </c>
      <c r="AF1373" s="5">
        <f t="shared" si="1647"/>
        <v>5.0137476066593016E-3</v>
      </c>
      <c r="AG1373" s="5">
        <f t="shared" si="1648"/>
        <v>2.2729606785763493E-3</v>
      </c>
      <c r="AH1373" s="5">
        <f t="shared" si="1649"/>
        <v>1.1996621023456605E-2</v>
      </c>
      <c r="AI1373" s="5">
        <f t="shared" si="1650"/>
        <v>1.3377275625590964E-2</v>
      </c>
      <c r="AJ1373" s="5">
        <f t="shared" si="1651"/>
        <v>7.4584127819463525E-3</v>
      </c>
      <c r="AK1373" s="5">
        <f t="shared" si="1652"/>
        <v>2.7722596031678035E-3</v>
      </c>
      <c r="AL1373" s="5">
        <f t="shared" si="1653"/>
        <v>4.6881562511227838E-5</v>
      </c>
      <c r="AM1373" s="5">
        <f t="shared" si="1654"/>
        <v>1.2090096725697473E-3</v>
      </c>
      <c r="AN1373" s="5">
        <f t="shared" si="1655"/>
        <v>1.6442978354870986E-3</v>
      </c>
      <c r="AO1373" s="5">
        <f t="shared" si="1656"/>
        <v>1.1181529118955756E-3</v>
      </c>
      <c r="AP1373" s="5">
        <f t="shared" si="1657"/>
        <v>5.0690976107345799E-4</v>
      </c>
      <c r="AQ1373" s="5">
        <f t="shared" si="1658"/>
        <v>1.7235400217037656E-4</v>
      </c>
      <c r="AR1373" s="5">
        <f t="shared" si="1659"/>
        <v>3.2631695890573131E-3</v>
      </c>
      <c r="AS1373" s="5">
        <f t="shared" si="1660"/>
        <v>3.6387178456762205E-3</v>
      </c>
      <c r="AT1373" s="5">
        <f t="shared" si="1661"/>
        <v>2.0287434040882225E-3</v>
      </c>
      <c r="AU1373" s="5">
        <f t="shared" si="1662"/>
        <v>7.5407510267609765E-4</v>
      </c>
      <c r="AV1373" s="5">
        <f t="shared" si="1663"/>
        <v>2.1021482780797746E-4</v>
      </c>
      <c r="AW1373" s="5">
        <f t="shared" si="1664"/>
        <v>1.9749632673099658E-6</v>
      </c>
      <c r="AX1373" s="5">
        <f t="shared" si="1665"/>
        <v>2.2469181936519083E-4</v>
      </c>
      <c r="AY1373" s="5">
        <f t="shared" si="1666"/>
        <v>3.0558917816476559E-4</v>
      </c>
      <c r="AZ1373" s="5">
        <f t="shared" si="1667"/>
        <v>2.0780628790859309E-4</v>
      </c>
      <c r="BA1373" s="5">
        <f t="shared" si="1668"/>
        <v>9.4208077117760775E-5</v>
      </c>
      <c r="BB1373" s="5">
        <f t="shared" si="1669"/>
        <v>3.2031616620751094E-5</v>
      </c>
      <c r="BC1373" s="5">
        <f t="shared" si="1670"/>
        <v>8.7128364762714584E-6</v>
      </c>
      <c r="BD1373" s="5">
        <f t="shared" si="1671"/>
        <v>7.3967187275263157E-4</v>
      </c>
      <c r="BE1373" s="5">
        <f t="shared" si="1672"/>
        <v>8.2479845741246865E-4</v>
      </c>
      <c r="BF1373" s="5">
        <f t="shared" si="1673"/>
        <v>4.5986100080994851E-4</v>
      </c>
      <c r="BG1373" s="5">
        <f t="shared" si="1674"/>
        <v>1.7092833460540245E-4</v>
      </c>
      <c r="BH1373" s="5">
        <f t="shared" si="1675"/>
        <v>4.7649989104617049E-5</v>
      </c>
      <c r="BI1373" s="5">
        <f t="shared" si="1676"/>
        <v>1.0626776265792299E-5</v>
      </c>
      <c r="BJ1373" s="8">
        <f t="shared" si="1677"/>
        <v>0.306795145365719</v>
      </c>
      <c r="BK1373" s="8">
        <f t="shared" si="1678"/>
        <v>0.26944043496468373</v>
      </c>
      <c r="BL1373" s="8">
        <f t="shared" si="1679"/>
        <v>0.38809747719052501</v>
      </c>
      <c r="BM1373" s="8">
        <f t="shared" si="1680"/>
        <v>0.44910275562376872</v>
      </c>
      <c r="BN1373" s="8">
        <f t="shared" si="1681"/>
        <v>0.55020990837984518</v>
      </c>
    </row>
    <row r="1374" spans="1:66" x14ac:dyDescent="0.25">
      <c r="A1374" t="s">
        <v>114</v>
      </c>
      <c r="B1374" t="s">
        <v>345</v>
      </c>
      <c r="C1374" t="s">
        <v>109</v>
      </c>
      <c r="D1374" t="s">
        <v>565</v>
      </c>
      <c r="E1374">
        <f>VLOOKUP(A1374,home!$A$2:$E$405,3,FALSE)</f>
        <v>1.35326086956522</v>
      </c>
      <c r="F1374">
        <f>VLOOKUP(B1374,home!$B$2:$E$405,3,FALSE)</f>
        <v>0.77</v>
      </c>
      <c r="G1374">
        <f>VLOOKUP(C1374,away!$B$2:$E$405,4,FALSE)</f>
        <v>1.25</v>
      </c>
      <c r="H1374">
        <f>VLOOKUP(A1374,away!$A$2:$E$405,3,FALSE)</f>
        <v>1.10869565217391</v>
      </c>
      <c r="I1374">
        <f>VLOOKUP(C1374,away!$B$2:$E$405,3,FALSE)</f>
        <v>0.43</v>
      </c>
      <c r="J1374">
        <f>VLOOKUP(B1374,home!$B$2:$E$405,4,FALSE)</f>
        <v>1.02</v>
      </c>
      <c r="K1374" s="3">
        <f t="shared" si="1626"/>
        <v>1.3025135869565243</v>
      </c>
      <c r="L1374" s="3">
        <f t="shared" si="1627"/>
        <v>0.48627391304347689</v>
      </c>
      <c r="M1374" s="5">
        <f t="shared" si="1628"/>
        <v>0.16716273165114817</v>
      </c>
      <c r="N1374" s="5">
        <f t="shared" si="1629"/>
        <v>0.21773172920838796</v>
      </c>
      <c r="O1374" s="5">
        <f t="shared" si="1630"/>
        <v>8.1286875635040487E-2</v>
      </c>
      <c r="P1374" s="5">
        <f t="shared" si="1631"/>
        <v>0.10587725995588548</v>
      </c>
      <c r="Q1374" s="5">
        <f t="shared" si="1632"/>
        <v>0.14179926780273205</v>
      </c>
      <c r="R1374" s="5">
        <f t="shared" si="1633"/>
        <v>1.9763843547064792E-2</v>
      </c>
      <c r="S1374" s="5">
        <f t="shared" si="1634"/>
        <v>1.6765091813587204E-2</v>
      </c>
      <c r="T1374" s="5">
        <f t="shared" si="1635"/>
        <v>6.8953284821134414E-2</v>
      </c>
      <c r="U1374" s="5">
        <f t="shared" si="1636"/>
        <v>2.5742674750534926E-2</v>
      </c>
      <c r="V1374" s="5">
        <f t="shared" si="1637"/>
        <v>1.1798496302232629E-3</v>
      </c>
      <c r="W1374" s="5">
        <f t="shared" si="1638"/>
        <v>6.1565157644515089E-2</v>
      </c>
      <c r="X1374" s="5">
        <f t="shared" si="1639"/>
        <v>2.9937530114936873E-2</v>
      </c>
      <c r="Y1374" s="5">
        <f t="shared" si="1640"/>
        <v>7.2789199579236406E-3</v>
      </c>
      <c r="Z1374" s="5">
        <f t="shared" si="1641"/>
        <v>3.2035471794700887E-3</v>
      </c>
      <c r="AA1374" s="5">
        <f t="shared" si="1642"/>
        <v>4.172663727716042E-3</v>
      </c>
      <c r="AB1374" s="5">
        <f t="shared" si="1643"/>
        <v>2.7174755995754028E-3</v>
      </c>
      <c r="AC1374" s="5">
        <f t="shared" si="1644"/>
        <v>4.6705702870383844E-5</v>
      </c>
      <c r="AD1374" s="5">
        <f t="shared" si="1645"/>
        <v>2.0047363578775311E-2</v>
      </c>
      <c r="AE1374" s="5">
        <f t="shared" si="1646"/>
        <v>9.7485099336563508E-3</v>
      </c>
      <c r="AF1374" s="5">
        <f t="shared" si="1647"/>
        <v>2.3702230358911389E-3</v>
      </c>
      <c r="AG1374" s="5">
        <f t="shared" si="1648"/>
        <v>3.8419254348285778E-4</v>
      </c>
      <c r="AH1374" s="5">
        <f t="shared" si="1649"/>
        <v>3.8945035564507834E-4</v>
      </c>
      <c r="AI1374" s="5">
        <f t="shared" si="1650"/>
        <v>5.0726437967276512E-4</v>
      </c>
      <c r="AJ1374" s="5">
        <f t="shared" si="1651"/>
        <v>3.3035937335142488E-4</v>
      </c>
      <c r="AK1374" s="5">
        <f t="shared" si="1652"/>
        <v>1.4343252412289131E-4</v>
      </c>
      <c r="AL1374" s="5">
        <f t="shared" si="1653"/>
        <v>1.1832952944439425E-6</v>
      </c>
      <c r="AM1374" s="5">
        <f t="shared" si="1654"/>
        <v>5.2223926888024423E-3</v>
      </c>
      <c r="AN1374" s="5">
        <f t="shared" si="1655"/>
        <v>2.539513328233608E-3</v>
      </c>
      <c r="AO1374" s="5">
        <f t="shared" si="1656"/>
        <v>6.1744954167310985E-4</v>
      </c>
      <c r="AP1374" s="5">
        <f t="shared" si="1657"/>
        <v>1.0008320157876149E-4</v>
      </c>
      <c r="AQ1374" s="5">
        <f t="shared" si="1658"/>
        <v>1.2166962515405857E-5</v>
      </c>
      <c r="AR1374" s="5">
        <f t="shared" si="1659"/>
        <v>3.787590967514121E-5</v>
      </c>
      <c r="AS1374" s="5">
        <f t="shared" si="1660"/>
        <v>4.9333886970209509E-5</v>
      </c>
      <c r="AT1374" s="5">
        <f t="shared" si="1661"/>
        <v>3.2129029038037671E-5</v>
      </c>
      <c r="AU1374" s="5">
        <f t="shared" si="1662"/>
        <v>1.3949498952588256E-5</v>
      </c>
      <c r="AV1374" s="5">
        <f t="shared" si="1663"/>
        <v>4.5423529792455029E-6</v>
      </c>
      <c r="AW1374" s="5">
        <f t="shared" si="1664"/>
        <v>2.0818712642884812E-8</v>
      </c>
      <c r="AX1374" s="5">
        <f t="shared" si="1665"/>
        <v>1.1337062389312647E-3</v>
      </c>
      <c r="AY1374" s="5">
        <f t="shared" si="1666"/>
        <v>5.5129176904690892E-4</v>
      </c>
      <c r="AZ1374" s="5">
        <f t="shared" si="1667"/>
        <v>1.3403940288155054E-4</v>
      </c>
      <c r="BA1374" s="5">
        <f t="shared" si="1668"/>
        <v>2.1726621647074225E-5</v>
      </c>
      <c r="BB1374" s="5">
        <f t="shared" si="1669"/>
        <v>2.641272331384473E-6</v>
      </c>
      <c r="BC1374" s="5">
        <f t="shared" si="1670"/>
        <v>2.5687636639915904E-7</v>
      </c>
      <c r="BD1374" s="5">
        <f t="shared" si="1671"/>
        <v>3.0696778013020311E-6</v>
      </c>
      <c r="BE1374" s="5">
        <f t="shared" si="1672"/>
        <v>3.9982970437747259E-6</v>
      </c>
      <c r="BF1374" s="5">
        <f t="shared" si="1673"/>
        <v>2.6039181121023438E-6</v>
      </c>
      <c r="BG1374" s="5">
        <f t="shared" si="1674"/>
        <v>1.1305462401118279E-6</v>
      </c>
      <c r="BH1374" s="5">
        <f t="shared" si="1675"/>
        <v>3.6813795960706732E-7</v>
      </c>
      <c r="BI1374" s="5">
        <f t="shared" si="1676"/>
        <v>9.5900938852531441E-8</v>
      </c>
      <c r="BJ1374" s="8">
        <f t="shared" si="1677"/>
        <v>0.5701514465454437</v>
      </c>
      <c r="BK1374" s="8">
        <f t="shared" si="1678"/>
        <v>0.29158411381805588</v>
      </c>
      <c r="BL1374" s="8">
        <f t="shared" si="1679"/>
        <v>0.13520313704843487</v>
      </c>
      <c r="BM1374" s="8">
        <f t="shared" si="1680"/>
        <v>0.2659692658408111</v>
      </c>
      <c r="BN1374" s="8">
        <f t="shared" si="1681"/>
        <v>0.73362170780025893</v>
      </c>
    </row>
    <row r="1375" spans="1:66" x14ac:dyDescent="0.25">
      <c r="A1375" t="s">
        <v>114</v>
      </c>
      <c r="B1375" t="s">
        <v>356</v>
      </c>
      <c r="C1375" t="s">
        <v>320</v>
      </c>
      <c r="D1375" t="s">
        <v>565</v>
      </c>
      <c r="E1375">
        <f>VLOOKUP(A1375,home!$A$2:$E$405,3,FALSE)</f>
        <v>1.35326086956522</v>
      </c>
      <c r="F1375">
        <f>VLOOKUP(B1375,home!$B$2:$E$405,3,FALSE)</f>
        <v>1.29</v>
      </c>
      <c r="G1375">
        <f>VLOOKUP(C1375,away!$B$2:$E$405,4,FALSE)</f>
        <v>1.25</v>
      </c>
      <c r="H1375">
        <f>VLOOKUP(A1375,away!$A$2:$E$405,3,FALSE)</f>
        <v>1.10869565217391</v>
      </c>
      <c r="I1375">
        <f>VLOOKUP(C1375,away!$B$2:$E$405,3,FALSE)</f>
        <v>0.64</v>
      </c>
      <c r="J1375">
        <f>VLOOKUP(B1375,home!$B$2:$E$405,4,FALSE)</f>
        <v>0.94</v>
      </c>
      <c r="K1375" s="3">
        <f t="shared" si="1626"/>
        <v>2.1821331521739173</v>
      </c>
      <c r="L1375" s="3">
        <f t="shared" si="1627"/>
        <v>0.66699130434782428</v>
      </c>
      <c r="M1375" s="5">
        <f t="shared" si="1628"/>
        <v>5.7894988270251815E-2</v>
      </c>
      <c r="N1375" s="5">
        <f t="shared" si="1629"/>
        <v>0.12633457324923655</v>
      </c>
      <c r="O1375" s="5">
        <f t="shared" si="1630"/>
        <v>3.8615453741577252E-2</v>
      </c>
      <c r="P1375" s="5">
        <f t="shared" si="1631"/>
        <v>8.4264061795734063E-2</v>
      </c>
      <c r="Q1375" s="5">
        <f t="shared" si="1632"/>
        <v>0.13783943027645165</v>
      </c>
      <c r="R1375" s="5">
        <f t="shared" si="1633"/>
        <v>1.2878085929538839E-2</v>
      </c>
      <c r="S1375" s="5">
        <f t="shared" si="1634"/>
        <v>3.0660823684645701E-2</v>
      </c>
      <c r="T1375" s="5">
        <f t="shared" si="1635"/>
        <v>9.193770139065148E-2</v>
      </c>
      <c r="U1375" s="5">
        <f t="shared" si="1636"/>
        <v>2.8101698243391159E-2</v>
      </c>
      <c r="V1375" s="5">
        <f t="shared" si="1637"/>
        <v>4.9584133443101976E-3</v>
      </c>
      <c r="W1375" s="5">
        <f t="shared" si="1638"/>
        <v>0.10026133016100341</v>
      </c>
      <c r="X1375" s="5">
        <f t="shared" si="1639"/>
        <v>6.6873435379735544E-2</v>
      </c>
      <c r="Y1375" s="5">
        <f t="shared" si="1640"/>
        <v>2.2301999945074868E-2</v>
      </c>
      <c r="Z1375" s="5">
        <f t="shared" si="1641"/>
        <v>2.8631904438821579E-3</v>
      </c>
      <c r="AA1375" s="5">
        <f t="shared" si="1642"/>
        <v>6.2478627885828109E-3</v>
      </c>
      <c r="AB1375" s="5">
        <f t="shared" si="1643"/>
        <v>6.8168342606001664E-3</v>
      </c>
      <c r="AC1375" s="5">
        <f t="shared" si="1644"/>
        <v>4.5104945710433948E-4</v>
      </c>
      <c r="AD1375" s="5">
        <f t="shared" si="1645"/>
        <v>5.4695893106345088E-2</v>
      </c>
      <c r="AE1375" s="5">
        <f t="shared" si="1646"/>
        <v>3.6481685085470283E-2</v>
      </c>
      <c r="AF1375" s="5">
        <f t="shared" si="1647"/>
        <v>1.2166483359982196E-2</v>
      </c>
      <c r="AG1375" s="5">
        <f t="shared" si="1648"/>
        <v>2.7049795352002081E-3</v>
      </c>
      <c r="AH1375" s="5">
        <f t="shared" si="1649"/>
        <v>4.7743078219029652E-4</v>
      </c>
      <c r="AI1375" s="5">
        <f t="shared" si="1650"/>
        <v>1.0418175376857707E-3</v>
      </c>
      <c r="AJ1375" s="5">
        <f t="shared" si="1651"/>
        <v>1.1366922937501602E-3</v>
      </c>
      <c r="AK1375" s="5">
        <f t="shared" si="1652"/>
        <v>8.2680464600427893E-4</v>
      </c>
      <c r="AL1375" s="5">
        <f t="shared" si="1653"/>
        <v>2.6259446948295957E-5</v>
      </c>
      <c r="AM1375" s="5">
        <f t="shared" si="1654"/>
        <v>2.3870744327023276E-2</v>
      </c>
      <c r="AN1375" s="5">
        <f t="shared" si="1655"/>
        <v>1.5921578894434685E-2</v>
      </c>
      <c r="AO1375" s="5">
        <f t="shared" si="1656"/>
        <v>5.3097773370378897E-3</v>
      </c>
      <c r="AP1375" s="5">
        <f t="shared" si="1657"/>
        <v>1.1805251039424729E-3</v>
      </c>
      <c r="AQ1375" s="5">
        <f t="shared" si="1658"/>
        <v>1.9684999472348519E-4</v>
      </c>
      <c r="AR1375" s="5">
        <f t="shared" si="1659"/>
        <v>6.3688436029781607E-5</v>
      </c>
      <c r="AS1375" s="5">
        <f t="shared" si="1660"/>
        <v>1.3897664767069425E-4</v>
      </c>
      <c r="AT1375" s="5">
        <f t="shared" si="1661"/>
        <v>1.5163277513010801E-4</v>
      </c>
      <c r="AU1375" s="5">
        <f t="shared" si="1662"/>
        <v>1.1029430185584709E-4</v>
      </c>
      <c r="AV1375" s="5">
        <f t="shared" si="1663"/>
        <v>6.0169213143880319E-5</v>
      </c>
      <c r="AW1375" s="5">
        <f t="shared" si="1664"/>
        <v>1.0616576506703606E-6</v>
      </c>
      <c r="AX1375" s="5">
        <f t="shared" si="1665"/>
        <v>8.6815237605108314E-3</v>
      </c>
      <c r="AY1375" s="5">
        <f t="shared" si="1666"/>
        <v>5.790500856749748E-3</v>
      </c>
      <c r="AZ1375" s="5">
        <f t="shared" si="1667"/>
        <v>1.9311068596353541E-3</v>
      </c>
      <c r="BA1375" s="5">
        <f t="shared" si="1668"/>
        <v>4.2934382771440521E-4</v>
      </c>
      <c r="BB1375" s="5">
        <f t="shared" si="1669"/>
        <v>7.159214991522966E-5</v>
      </c>
      <c r="BC1375" s="5">
        <f t="shared" si="1670"/>
        <v>9.5502682906048067E-6</v>
      </c>
      <c r="BD1375" s="5">
        <f t="shared" si="1671"/>
        <v>7.0799388365628301E-6</v>
      </c>
      <c r="BE1375" s="5">
        <f t="shared" si="1672"/>
        <v>1.5449369250627386E-5</v>
      </c>
      <c r="BF1375" s="5">
        <f t="shared" si="1673"/>
        <v>1.6856290410985169E-5</v>
      </c>
      <c r="BG1375" s="5">
        <f t="shared" si="1674"/>
        <v>1.2260890042827345E-5</v>
      </c>
      <c r="BH1375" s="5">
        <f t="shared" si="1675"/>
        <v>6.6887236594031601E-6</v>
      </c>
      <c r="BI1375" s="5">
        <f t="shared" si="1676"/>
        <v>2.9191371285827342E-6</v>
      </c>
      <c r="BJ1375" s="8">
        <f t="shared" si="1677"/>
        <v>0.71499060486912913</v>
      </c>
      <c r="BK1375" s="8">
        <f t="shared" si="1678"/>
        <v>0.18404609685574416</v>
      </c>
      <c r="BL1375" s="8">
        <f t="shared" si="1679"/>
        <v>9.6728695946480023E-2</v>
      </c>
      <c r="BM1375" s="8">
        <f t="shared" si="1680"/>
        <v>0.53501255565334638</v>
      </c>
      <c r="BN1375" s="8">
        <f t="shared" si="1681"/>
        <v>0.45782659326279013</v>
      </c>
    </row>
    <row r="1376" spans="1:66" x14ac:dyDescent="0.25">
      <c r="A1376" t="s">
        <v>114</v>
      </c>
      <c r="B1376" t="s">
        <v>110</v>
      </c>
      <c r="C1376" t="s">
        <v>128</v>
      </c>
      <c r="D1376" t="s">
        <v>565</v>
      </c>
      <c r="E1376">
        <f>VLOOKUP(A1376,home!$A$2:$E$405,3,FALSE)</f>
        <v>1.35326086956522</v>
      </c>
      <c r="F1376">
        <f>VLOOKUP(B1376,home!$B$2:$E$405,3,FALSE)</f>
        <v>0.9</v>
      </c>
      <c r="G1376">
        <f>VLOOKUP(C1376,away!$B$2:$E$405,4,FALSE)</f>
        <v>0.8</v>
      </c>
      <c r="H1376">
        <f>VLOOKUP(A1376,away!$A$2:$E$405,3,FALSE)</f>
        <v>1.10869565217391</v>
      </c>
      <c r="I1376">
        <f>VLOOKUP(C1376,away!$B$2:$E$405,3,FALSE)</f>
        <v>0.84</v>
      </c>
      <c r="J1376">
        <f>VLOOKUP(B1376,home!$B$2:$E$405,4,FALSE)</f>
        <v>0.9</v>
      </c>
      <c r="K1376" s="3">
        <f t="shared" si="1626"/>
        <v>0.97434782608695836</v>
      </c>
      <c r="L1376" s="3">
        <f t="shared" si="1627"/>
        <v>0.83817391304347588</v>
      </c>
      <c r="M1376" s="5">
        <f t="shared" si="1628"/>
        <v>0.16324196367704416</v>
      </c>
      <c r="N1376" s="5">
        <f t="shared" si="1629"/>
        <v>0.15905445243489419</v>
      </c>
      <c r="O1376" s="5">
        <f t="shared" si="1630"/>
        <v>0.13682515546808904</v>
      </c>
      <c r="P1376" s="5">
        <f t="shared" si="1631"/>
        <v>0.13331529278434265</v>
      </c>
      <c r="Q1376" s="5">
        <f t="shared" si="1632"/>
        <v>7.7487179979695328E-2</v>
      </c>
      <c r="R1376" s="5">
        <f t="shared" si="1633"/>
        <v>5.734163798073507E-2</v>
      </c>
      <c r="S1376" s="5">
        <f t="shared" si="1634"/>
        <v>2.7218747694889321E-2</v>
      </c>
      <c r="T1376" s="5">
        <f t="shared" si="1635"/>
        <v>6.4947732854285317E-2</v>
      </c>
      <c r="U1376" s="5">
        <f t="shared" si="1636"/>
        <v>5.5870700310794573E-2</v>
      </c>
      <c r="V1376" s="5">
        <f t="shared" si="1637"/>
        <v>2.4698682702732873E-3</v>
      </c>
      <c r="W1376" s="5">
        <f t="shared" si="1638"/>
        <v>2.5166488454275011E-2</v>
      </c>
      <c r="X1376" s="5">
        <f t="shared" si="1639"/>
        <v>2.1093894105283142E-2</v>
      </c>
      <c r="Y1376" s="5">
        <f t="shared" si="1640"/>
        <v>8.84017588177494E-3</v>
      </c>
      <c r="Z1376" s="5">
        <f t="shared" si="1641"/>
        <v>1.602075502887837E-2</v>
      </c>
      <c r="AA1376" s="5">
        <f t="shared" si="1642"/>
        <v>1.5609787834659345E-2</v>
      </c>
      <c r="AB1376" s="5">
        <f t="shared" si="1643"/>
        <v>7.6046814211894898E-3</v>
      </c>
      <c r="AC1376" s="5">
        <f t="shared" si="1644"/>
        <v>1.2606715982113647E-4</v>
      </c>
      <c r="AD1376" s="5">
        <f t="shared" si="1645"/>
        <v>6.1302283289163479E-3</v>
      </c>
      <c r="AE1376" s="5">
        <f t="shared" si="1646"/>
        <v>5.1381974662977831E-3</v>
      </c>
      <c r="AF1376" s="5">
        <f t="shared" si="1647"/>
        <v>2.1533515381584431E-3</v>
      </c>
      <c r="AG1376" s="5">
        <f t="shared" si="1648"/>
        <v>6.0162769496548325E-4</v>
      </c>
      <c r="AH1376" s="5">
        <f t="shared" si="1649"/>
        <v>3.357044733116482E-3</v>
      </c>
      <c r="AI1376" s="5">
        <f t="shared" si="1650"/>
        <v>3.2709292377887172E-3</v>
      </c>
      <c r="AJ1376" s="5">
        <f t="shared" si="1651"/>
        <v>1.593511396061854E-3</v>
      </c>
      <c r="AK1376" s="5">
        <f t="shared" si="1652"/>
        <v>5.1754478819922062E-4</v>
      </c>
      <c r="AL1376" s="5">
        <f t="shared" si="1653"/>
        <v>4.1182254718022033E-6</v>
      </c>
      <c r="AM1376" s="5">
        <f t="shared" si="1654"/>
        <v>1.1945949291392664E-3</v>
      </c>
      <c r="AN1376" s="5">
        <f t="shared" si="1655"/>
        <v>1.0012783062585526E-3</v>
      </c>
      <c r="AO1376" s="5">
        <f t="shared" si="1656"/>
        <v>4.1962267800113747E-4</v>
      </c>
      <c r="AP1376" s="5">
        <f t="shared" si="1657"/>
        <v>1.1723892734066529E-4</v>
      </c>
      <c r="AQ1376" s="5">
        <f t="shared" si="1658"/>
        <v>2.4566652622536296E-5</v>
      </c>
      <c r="AR1376" s="5">
        <f t="shared" si="1659"/>
        <v>5.627574640436466E-4</v>
      </c>
      <c r="AS1376" s="5">
        <f t="shared" si="1660"/>
        <v>5.4832151170513665E-4</v>
      </c>
      <c r="AT1376" s="5">
        <f t="shared" si="1661"/>
        <v>2.6712793646330732E-4</v>
      </c>
      <c r="AU1376" s="5">
        <f t="shared" si="1662"/>
        <v>8.675850806003954E-5</v>
      </c>
      <c r="AV1376" s="5">
        <f t="shared" si="1663"/>
        <v>2.1133240930711843E-5</v>
      </c>
      <c r="AW1376" s="5">
        <f t="shared" si="1664"/>
        <v>9.3423423963635584E-8</v>
      </c>
      <c r="AX1376" s="5">
        <f t="shared" si="1665"/>
        <v>1.9399182871022468E-4</v>
      </c>
      <c r="AY1376" s="5">
        <f t="shared" si="1666"/>
        <v>1.6259889016850869E-4</v>
      </c>
      <c r="AZ1376" s="5">
        <f t="shared" si="1667"/>
        <v>6.814307401453265E-5</v>
      </c>
      <c r="BA1376" s="5">
        <f t="shared" si="1668"/>
        <v>1.9038582331190677E-5</v>
      </c>
      <c r="BB1376" s="5">
        <f t="shared" si="1669"/>
        <v>3.9894107628336178E-6</v>
      </c>
      <c r="BC1376" s="5">
        <f t="shared" si="1670"/>
        <v>6.6876400596440242E-7</v>
      </c>
      <c r="BD1376" s="5">
        <f t="shared" si="1671"/>
        <v>7.8614770955314403E-5</v>
      </c>
      <c r="BE1376" s="5">
        <f t="shared" si="1672"/>
        <v>7.6598131178634728E-5</v>
      </c>
      <c r="BF1376" s="5">
        <f t="shared" si="1673"/>
        <v>3.731661129811321E-5</v>
      </c>
      <c r="BG1376" s="5">
        <f t="shared" si="1674"/>
        <v>1.211978636508288E-5</v>
      </c>
      <c r="BH1376" s="5">
        <f t="shared" si="1675"/>
        <v>2.9522218743642151E-6</v>
      </c>
      <c r="BI1376" s="5">
        <f t="shared" si="1676"/>
        <v>5.7529819308262788E-7</v>
      </c>
      <c r="BJ1376" s="8">
        <f t="shared" si="1677"/>
        <v>0.37381906078190136</v>
      </c>
      <c r="BK1376" s="8">
        <f t="shared" si="1678"/>
        <v>0.32653865670201088</v>
      </c>
      <c r="BL1376" s="8">
        <f t="shared" si="1679"/>
        <v>0.28368526865170129</v>
      </c>
      <c r="BM1376" s="8">
        <f t="shared" si="1680"/>
        <v>0.27263555337294698</v>
      </c>
      <c r="BN1376" s="8">
        <f t="shared" si="1681"/>
        <v>0.72726568232480049</v>
      </c>
    </row>
    <row r="1377" spans="1:66" x14ac:dyDescent="0.25">
      <c r="A1377" t="s">
        <v>114</v>
      </c>
      <c r="B1377" t="s">
        <v>132</v>
      </c>
      <c r="C1377" t="s">
        <v>130</v>
      </c>
      <c r="D1377" t="s">
        <v>565</v>
      </c>
      <c r="E1377">
        <f>VLOOKUP(A1377,home!$A$2:$E$405,3,FALSE)</f>
        <v>1.35326086956522</v>
      </c>
      <c r="F1377">
        <f>VLOOKUP(B1377,home!$B$2:$E$405,3,FALSE)</f>
        <v>0.93</v>
      </c>
      <c r="G1377">
        <f>VLOOKUP(C1377,away!$B$2:$E$405,4,FALSE)</f>
        <v>0.87</v>
      </c>
      <c r="H1377">
        <f>VLOOKUP(A1377,away!$A$2:$E$405,3,FALSE)</f>
        <v>1.10869565217391</v>
      </c>
      <c r="I1377">
        <f>VLOOKUP(C1377,away!$B$2:$E$405,3,FALSE)</f>
        <v>0.87</v>
      </c>
      <c r="J1377">
        <f>VLOOKUP(B1377,home!$B$2:$E$405,4,FALSE)</f>
        <v>1.18</v>
      </c>
      <c r="K1377" s="3">
        <f t="shared" si="1626"/>
        <v>1.0949233695652194</v>
      </c>
      <c r="L1377" s="3">
        <f t="shared" si="1627"/>
        <v>1.138186956521736</v>
      </c>
      <c r="M1377" s="5">
        <f t="shared" si="1628"/>
        <v>0.10719450123754182</v>
      </c>
      <c r="N1377" s="5">
        <f t="shared" si="1629"/>
        <v>0.11736976449387237</v>
      </c>
      <c r="O1377" s="5">
        <f t="shared" si="1630"/>
        <v>0.12200738311942316</v>
      </c>
      <c r="P1377" s="5">
        <f t="shared" si="1631"/>
        <v>0.13358873503695348</v>
      </c>
      <c r="Q1377" s="5">
        <f t="shared" si="1632"/>
        <v>6.4255449012353485E-2</v>
      </c>
      <c r="R1377" s="5">
        <f t="shared" si="1633"/>
        <v>6.9433606032938869E-2</v>
      </c>
      <c r="S1377" s="5">
        <f t="shared" si="1634"/>
        <v>4.1620488744163624E-2</v>
      </c>
      <c r="T1377" s="5">
        <f t="shared" si="1635"/>
        <v>7.3134713951308189E-2</v>
      </c>
      <c r="U1377" s="5">
        <f t="shared" si="1636"/>
        <v>7.6024477878649369E-2</v>
      </c>
      <c r="V1377" s="5">
        <f t="shared" si="1637"/>
        <v>5.7631775041972191E-3</v>
      </c>
      <c r="W1377" s="5">
        <f t="shared" si="1638"/>
        <v>2.3451597581844081E-2</v>
      </c>
      <c r="X1377" s="5">
        <f t="shared" si="1639"/>
        <v>2.6692302477251611E-2</v>
      </c>
      <c r="Y1377" s="5">
        <f t="shared" si="1640"/>
        <v>1.519041525957031E-2</v>
      </c>
      <c r="Z1377" s="5">
        <f t="shared" si="1641"/>
        <v>2.6342808243653298E-2</v>
      </c>
      <c r="AA1377" s="5">
        <f t="shared" si="1642"/>
        <v>2.8843356365951308E-2</v>
      </c>
      <c r="AB1377" s="5">
        <f t="shared" si="1643"/>
        <v>1.5790632470888914E-2</v>
      </c>
      <c r="AC1377" s="5">
        <f t="shared" si="1644"/>
        <v>4.488893924658117E-4</v>
      </c>
      <c r="AD1377" s="5">
        <f t="shared" si="1645"/>
        <v>6.4194255615000672E-3</v>
      </c>
      <c r="AE1377" s="5">
        <f t="shared" si="1646"/>
        <v>7.3065064424615959E-3</v>
      </c>
      <c r="AF1377" s="5">
        <f t="shared" si="1647"/>
        <v>4.1580851652759125E-3</v>
      </c>
      <c r="AG1377" s="5">
        <f t="shared" si="1648"/>
        <v>1.5775594330745225E-3</v>
      </c>
      <c r="AH1377" s="5">
        <f t="shared" si="1649"/>
        <v>7.4957601852698643E-3</v>
      </c>
      <c r="AI1377" s="5">
        <f t="shared" si="1650"/>
        <v>8.2072829995084931E-3</v>
      </c>
      <c r="AJ1377" s="5">
        <f t="shared" si="1651"/>
        <v>4.4931729783985897E-3</v>
      </c>
      <c r="AK1377" s="5">
        <f t="shared" si="1652"/>
        <v>1.6398933658491926E-3</v>
      </c>
      <c r="AL1377" s="5">
        <f t="shared" si="1653"/>
        <v>2.2376732171412078E-5</v>
      </c>
      <c r="AM1377" s="5">
        <f t="shared" si="1654"/>
        <v>1.4057558132941515E-3</v>
      </c>
      <c r="AN1377" s="5">
        <f t="shared" si="1655"/>
        <v>1.6000129307460074E-3</v>
      </c>
      <c r="AO1377" s="5">
        <f t="shared" si="1656"/>
        <v>9.1055692402061109E-4</v>
      </c>
      <c r="AP1377" s="5">
        <f t="shared" si="1657"/>
        <v>3.454613380302708E-4</v>
      </c>
      <c r="AQ1377" s="5">
        <f t="shared" si="1658"/>
        <v>9.8299897232150191E-5</v>
      </c>
      <c r="AR1377" s="5">
        <f t="shared" si="1659"/>
        <v>1.7063152944178214E-3</v>
      </c>
      <c r="AS1377" s="5">
        <f t="shared" si="1660"/>
        <v>1.8682844917046304E-3</v>
      </c>
      <c r="AT1377" s="5">
        <f t="shared" si="1661"/>
        <v>1.0228141754818384E-3</v>
      </c>
      <c r="AU1377" s="5">
        <f t="shared" si="1662"/>
        <v>3.7330104781921547E-4</v>
      </c>
      <c r="AV1377" s="5">
        <f t="shared" si="1663"/>
        <v>1.0218401028511061E-4</v>
      </c>
      <c r="AW1377" s="5">
        <f t="shared" si="1664"/>
        <v>7.7462497053096315E-7</v>
      </c>
      <c r="AX1377" s="5">
        <f t="shared" si="1665"/>
        <v>2.565324819796545E-4</v>
      </c>
      <c r="AY1377" s="5">
        <f t="shared" si="1666"/>
        <v>2.9198192491338993E-4</v>
      </c>
      <c r="AZ1377" s="5">
        <f t="shared" si="1667"/>
        <v>1.6616500923826474E-4</v>
      </c>
      <c r="BA1377" s="5">
        <f t="shared" si="1668"/>
        <v>6.3042282048435535E-5</v>
      </c>
      <c r="BB1377" s="5">
        <f t="shared" si="1669"/>
        <v>1.7938475784223434E-5</v>
      </c>
      <c r="BC1377" s="5">
        <f t="shared" si="1670"/>
        <v>4.0834678314968245E-6</v>
      </c>
      <c r="BD1377" s="5">
        <f t="shared" si="1671"/>
        <v>3.2368430196998463E-4</v>
      </c>
      <c r="BE1377" s="5">
        <f t="shared" si="1672"/>
        <v>3.5440950658834156E-4</v>
      </c>
      <c r="BF1377" s="5">
        <f t="shared" si="1673"/>
        <v>1.9402562557982686E-4</v>
      </c>
      <c r="BG1377" s="5">
        <f t="shared" si="1674"/>
        <v>7.0814397247287897E-5</v>
      </c>
      <c r="BH1377" s="5">
        <f t="shared" si="1675"/>
        <v>1.9384084611932613E-5</v>
      </c>
      <c r="BI1377" s="5">
        <f t="shared" si="1676"/>
        <v>4.2448174478469168E-6</v>
      </c>
      <c r="BJ1377" s="8">
        <f t="shared" si="1677"/>
        <v>0.34471564992363085</v>
      </c>
      <c r="BK1377" s="8">
        <f t="shared" si="1678"/>
        <v>0.28893015057240667</v>
      </c>
      <c r="BL1377" s="8">
        <f t="shared" si="1679"/>
        <v>0.33997502715003164</v>
      </c>
      <c r="BM1377" s="8">
        <f t="shared" si="1680"/>
        <v>0.38582298965669654</v>
      </c>
      <c r="BN1377" s="8">
        <f t="shared" si="1681"/>
        <v>0.61384943893308319</v>
      </c>
    </row>
    <row r="1378" spans="1:66" x14ac:dyDescent="0.25">
      <c r="A1378" t="s">
        <v>114</v>
      </c>
      <c r="B1378" t="s">
        <v>112</v>
      </c>
      <c r="C1378" t="s">
        <v>379</v>
      </c>
      <c r="D1378" t="s">
        <v>565</v>
      </c>
      <c r="E1378">
        <f>VLOOKUP(A1378,home!$A$2:$E$405,3,FALSE)</f>
        <v>1.35326086956522</v>
      </c>
      <c r="F1378">
        <f>VLOOKUP(B1378,home!$B$2:$E$405,3,FALSE)</f>
        <v>1.1200000000000001</v>
      </c>
      <c r="G1378">
        <f>VLOOKUP(C1378,away!$B$2:$E$405,4,FALSE)</f>
        <v>1.06</v>
      </c>
      <c r="H1378">
        <f>VLOOKUP(A1378,away!$A$2:$E$405,3,FALSE)</f>
        <v>1.10869565217391</v>
      </c>
      <c r="I1378">
        <f>VLOOKUP(C1378,away!$B$2:$E$405,3,FALSE)</f>
        <v>1</v>
      </c>
      <c r="J1378">
        <f>VLOOKUP(B1378,home!$B$2:$E$405,4,FALSE)</f>
        <v>0.98</v>
      </c>
      <c r="K1378" s="3">
        <f t="shared" si="1626"/>
        <v>1.6065913043478293</v>
      </c>
      <c r="L1378" s="3">
        <f t="shared" si="1627"/>
        <v>1.0865217391304318</v>
      </c>
      <c r="M1378" s="5">
        <f t="shared" si="1628"/>
        <v>6.7669951633544015E-2</v>
      </c>
      <c r="N1378" s="5">
        <f t="shared" si="1629"/>
        <v>0.10871795586009</v>
      </c>
      <c r="O1378" s="5">
        <f t="shared" si="1630"/>
        <v>7.3524873535750435E-2</v>
      </c>
      <c r="P1378" s="5">
        <f t="shared" si="1631"/>
        <v>0.11812442247581049</v>
      </c>
      <c r="Q1378" s="5">
        <f t="shared" si="1632"/>
        <v>8.7332661255645871E-2</v>
      </c>
      <c r="R1378" s="5">
        <f t="shared" si="1633"/>
        <v>3.9943186731704321E-2</v>
      </c>
      <c r="S1378" s="5">
        <f t="shared" si="1634"/>
        <v>5.154939100890045E-2</v>
      </c>
      <c r="T1378" s="5">
        <f t="shared" si="1635"/>
        <v>9.4888834990373233E-2</v>
      </c>
      <c r="U1378" s="5">
        <f t="shared" si="1636"/>
        <v>6.4172376471097747E-2</v>
      </c>
      <c r="V1378" s="5">
        <f t="shared" si="1637"/>
        <v>9.9982700263272547E-3</v>
      </c>
      <c r="W1378" s="5">
        <f t="shared" si="1638"/>
        <v>4.6769298052958409E-2</v>
      </c>
      <c r="X1378" s="5">
        <f t="shared" si="1639"/>
        <v>5.0815859058409879E-2</v>
      </c>
      <c r="Y1378" s="5">
        <f t="shared" si="1640"/>
        <v>2.760626777977521E-2</v>
      </c>
      <c r="Z1378" s="5">
        <f t="shared" si="1641"/>
        <v>1.4466380238047655E-2</v>
      </c>
      <c r="AA1378" s="5">
        <f t="shared" si="1642"/>
        <v>2.3241560695836643E-2</v>
      </c>
      <c r="AB1378" s="5">
        <f t="shared" si="1643"/>
        <v>1.8669844656701722E-2</v>
      </c>
      <c r="AC1378" s="5">
        <f t="shared" si="1644"/>
        <v>1.0908089965588131E-3</v>
      </c>
      <c r="AD1378" s="5">
        <f t="shared" si="1645"/>
        <v>1.8784786890583698E-2</v>
      </c>
      <c r="AE1378" s="5">
        <f t="shared" si="1646"/>
        <v>2.0410079321551533E-2</v>
      </c>
      <c r="AF1378" s="5">
        <f t="shared" si="1647"/>
        <v>1.1087997440121119E-2</v>
      </c>
      <c r="AG1378" s="5">
        <f t="shared" si="1648"/>
        <v>4.0157834207047247E-3</v>
      </c>
      <c r="AH1378" s="5">
        <f t="shared" si="1649"/>
        <v>3.9295091537914122E-3</v>
      </c>
      <c r="AI1378" s="5">
        <f t="shared" si="1650"/>
        <v>6.3131152368364795E-3</v>
      </c>
      <c r="AJ1378" s="5">
        <f t="shared" si="1651"/>
        <v>5.0712980214236382E-3</v>
      </c>
      <c r="AK1378" s="5">
        <f t="shared" si="1652"/>
        <v>2.7158344343251894E-3</v>
      </c>
      <c r="AL1378" s="5">
        <f t="shared" si="1653"/>
        <v>7.6164489342449385E-5</v>
      </c>
      <c r="AM1378" s="5">
        <f t="shared" si="1654"/>
        <v>6.035895054487774E-3</v>
      </c>
      <c r="AN1378" s="5">
        <f t="shared" si="1655"/>
        <v>6.5581311918108285E-3</v>
      </c>
      <c r="AO1378" s="5">
        <f t="shared" si="1656"/>
        <v>3.562776053985917E-3</v>
      </c>
      <c r="AP1378" s="5">
        <f t="shared" si="1657"/>
        <v>1.2903445447696785E-3</v>
      </c>
      <c r="AQ1378" s="5">
        <f t="shared" si="1658"/>
        <v>3.5049684971515409E-4</v>
      </c>
      <c r="AR1378" s="5">
        <f t="shared" si="1659"/>
        <v>8.5389942394127941E-4</v>
      </c>
      <c r="AS1378" s="5">
        <f t="shared" si="1660"/>
        <v>1.3718673892916802E-3</v>
      </c>
      <c r="AT1378" s="5">
        <f t="shared" si="1661"/>
        <v>1.102015109177186E-3</v>
      </c>
      <c r="AU1378" s="5">
        <f t="shared" si="1662"/>
        <v>5.9016263055466347E-4</v>
      </c>
      <c r="AV1378" s="5">
        <f t="shared" si="1663"/>
        <v>2.3703753760004058E-4</v>
      </c>
      <c r="AW1378" s="5">
        <f t="shared" si="1664"/>
        <v>3.6931237981630593E-6</v>
      </c>
      <c r="AX1378" s="5">
        <f t="shared" si="1665"/>
        <v>1.6162027514160194E-3</v>
      </c>
      <c r="AY1378" s="5">
        <f t="shared" si="1666"/>
        <v>1.7560394242559221E-3</v>
      </c>
      <c r="AZ1378" s="5">
        <f t="shared" si="1667"/>
        <v>9.5398750461207348E-4</v>
      </c>
      <c r="BA1378" s="5">
        <f t="shared" si="1668"/>
        <v>3.4550938753993696E-4</v>
      </c>
      <c r="BB1378" s="5">
        <f t="shared" si="1669"/>
        <v>9.3850865158945669E-5</v>
      </c>
      <c r="BC1378" s="5">
        <f t="shared" si="1670"/>
        <v>2.0394201046278663E-5</v>
      </c>
      <c r="BD1378" s="5">
        <f t="shared" si="1671"/>
        <v>1.5463004785719209E-4</v>
      </c>
      <c r="BE1378" s="5">
        <f t="shared" si="1672"/>
        <v>2.4842729027825349E-4</v>
      </c>
      <c r="BF1378" s="5">
        <f t="shared" si="1673"/>
        <v>1.9956056216186808E-4</v>
      </c>
      <c r="BG1378" s="5">
        <f t="shared" si="1674"/>
        <v>1.0687075462000723E-4</v>
      </c>
      <c r="BH1378" s="5">
        <f t="shared" si="1675"/>
        <v>4.2924406265398524E-5</v>
      </c>
      <c r="BI1378" s="5">
        <f t="shared" si="1676"/>
        <v>1.3792395570056553E-5</v>
      </c>
      <c r="BJ1378" s="8">
        <f t="shared" si="1677"/>
        <v>0.49301315189901218</v>
      </c>
      <c r="BK1378" s="8">
        <f t="shared" si="1678"/>
        <v>0.25026504805473937</v>
      </c>
      <c r="BL1378" s="8">
        <f t="shared" si="1679"/>
        <v>0.24250278648478521</v>
      </c>
      <c r="BM1378" s="8">
        <f t="shared" si="1680"/>
        <v>0.50318196888358169</v>
      </c>
      <c r="BN1378" s="8">
        <f t="shared" si="1681"/>
        <v>0.49531305149254518</v>
      </c>
    </row>
    <row r="1379" spans="1:66" x14ac:dyDescent="0.25">
      <c r="A1379" t="s">
        <v>114</v>
      </c>
      <c r="B1379" t="s">
        <v>133</v>
      </c>
      <c r="C1379" t="s">
        <v>119</v>
      </c>
      <c r="D1379" t="s">
        <v>565</v>
      </c>
      <c r="E1379">
        <f>VLOOKUP(A1379,home!$A$2:$E$405,3,FALSE)</f>
        <v>1.35326086956522</v>
      </c>
      <c r="F1379">
        <f>VLOOKUP(B1379,home!$B$2:$E$405,3,FALSE)</f>
        <v>1.1599999999999999</v>
      </c>
      <c r="G1379">
        <f>VLOOKUP(C1379,away!$B$2:$E$405,4,FALSE)</f>
        <v>0.84</v>
      </c>
      <c r="H1379">
        <f>VLOOKUP(A1379,away!$A$2:$E$405,3,FALSE)</f>
        <v>1.10869565217391</v>
      </c>
      <c r="I1379">
        <f>VLOOKUP(C1379,away!$B$2:$E$405,3,FALSE)</f>
        <v>0.77</v>
      </c>
      <c r="J1379">
        <f>VLOOKUP(B1379,home!$B$2:$E$405,4,FALSE)</f>
        <v>0.63</v>
      </c>
      <c r="K1379" s="3">
        <f t="shared" si="1626"/>
        <v>1.3186173913043502</v>
      </c>
      <c r="L1379" s="3">
        <f t="shared" si="1627"/>
        <v>0.53782826086956381</v>
      </c>
      <c r="M1379" s="5">
        <f t="shared" si="1628"/>
        <v>0.15622692954580947</v>
      </c>
      <c r="N1379" s="5">
        <f t="shared" si="1629"/>
        <v>0.20600354628918377</v>
      </c>
      <c r="O1379" s="5">
        <f t="shared" si="1630"/>
        <v>8.4023257818614569E-2</v>
      </c>
      <c r="P1379" s="5">
        <f t="shared" si="1631"/>
        <v>0.11079452903367437</v>
      </c>
      <c r="Q1379" s="5">
        <f t="shared" si="1632"/>
        <v>0.13581992940364424</v>
      </c>
      <c r="R1379" s="5">
        <f t="shared" si="1633"/>
        <v>2.2595041312590224E-2</v>
      </c>
      <c r="S1379" s="5">
        <f t="shared" si="1634"/>
        <v>1.9643584655157465E-2</v>
      </c>
      <c r="T1379" s="5">
        <f t="shared" si="1635"/>
        <v>7.3047796422588906E-2</v>
      </c>
      <c r="U1379" s="5">
        <f t="shared" si="1636"/>
        <v>2.9794214432021737E-2</v>
      </c>
      <c r="V1379" s="5">
        <f t="shared" si="1637"/>
        <v>1.5478919861629961E-3</v>
      </c>
      <c r="W1379" s="5">
        <f t="shared" si="1638"/>
        <v>5.9698173665791464E-2</v>
      </c>
      <c r="X1379" s="5">
        <f t="shared" si="1639"/>
        <v>3.2107364919761815E-2</v>
      </c>
      <c r="Y1379" s="5">
        <f t="shared" si="1640"/>
        <v>8.6341241179499675E-3</v>
      </c>
      <c r="Z1379" s="5">
        <f t="shared" si="1641"/>
        <v>4.0507505911421158E-3</v>
      </c>
      <c r="AA1379" s="5">
        <f t="shared" si="1642"/>
        <v>5.3413901773163705E-3</v>
      </c>
      <c r="AB1379" s="5">
        <f t="shared" si="1643"/>
        <v>3.521624990775797E-3</v>
      </c>
      <c r="AC1379" s="5">
        <f t="shared" si="1644"/>
        <v>6.8609315668445911E-5</v>
      </c>
      <c r="AD1379" s="5">
        <f t="shared" si="1645"/>
        <v>1.9679762506205001E-2</v>
      </c>
      <c r="AE1379" s="5">
        <f t="shared" si="1646"/>
        <v>1.0584332443038283E-2</v>
      </c>
      <c r="AF1379" s="5">
        <f t="shared" si="1647"/>
        <v>2.8462765551522905E-3</v>
      </c>
      <c r="AG1379" s="5">
        <f t="shared" si="1648"/>
        <v>5.1026932320378995E-4</v>
      </c>
      <c r="AH1379" s="5">
        <f t="shared" si="1649"/>
        <v>5.4465203641258038E-4</v>
      </c>
      <c r="AI1379" s="5">
        <f t="shared" si="1650"/>
        <v>7.1818764742295868E-4</v>
      </c>
      <c r="AJ1379" s="5">
        <f t="shared" si="1651"/>
        <v>4.7350736105593511E-4</v>
      </c>
      <c r="AK1379" s="5">
        <f t="shared" si="1652"/>
        <v>2.0812501373299475E-4</v>
      </c>
      <c r="AL1379" s="5">
        <f t="shared" si="1653"/>
        <v>1.9462807952272282E-6</v>
      </c>
      <c r="AM1379" s="5">
        <f t="shared" si="1654"/>
        <v>5.190015419484233E-3</v>
      </c>
      <c r="AN1379" s="5">
        <f t="shared" si="1655"/>
        <v>2.7913369669474242E-3</v>
      </c>
      <c r="AO1379" s="5">
        <f t="shared" si="1656"/>
        <v>7.5062995321712811E-4</v>
      </c>
      <c r="AP1379" s="5">
        <f t="shared" si="1657"/>
        <v>1.3457000076512338E-4</v>
      </c>
      <c r="AQ1379" s="5">
        <f t="shared" si="1658"/>
        <v>1.8093887369180541E-5</v>
      </c>
      <c r="AR1379" s="5">
        <f t="shared" si="1659"/>
        <v>5.8585851504568904E-5</v>
      </c>
      <c r="AS1379" s="5">
        <f t="shared" si="1660"/>
        <v>7.7252322678298684E-5</v>
      </c>
      <c r="AT1379" s="5">
        <f t="shared" si="1661"/>
        <v>5.0933128101130054E-5</v>
      </c>
      <c r="AU1379" s="5">
        <f t="shared" si="1662"/>
        <v>2.2387102835894135E-5</v>
      </c>
      <c r="AV1379" s="5">
        <f t="shared" si="1663"/>
        <v>7.3800057850822382E-6</v>
      </c>
      <c r="AW1379" s="5">
        <f t="shared" si="1664"/>
        <v>3.8341174722458298E-8</v>
      </c>
      <c r="AX1379" s="5">
        <f t="shared" si="1665"/>
        <v>1.1406074322116105E-3</v>
      </c>
      <c r="AY1379" s="5">
        <f t="shared" si="1666"/>
        <v>6.1345091160126927E-4</v>
      </c>
      <c r="AZ1379" s="5">
        <f t="shared" si="1667"/>
        <v>1.6496561845767959E-4</v>
      </c>
      <c r="BA1379" s="5">
        <f t="shared" si="1668"/>
        <v>2.9574390559455279E-5</v>
      </c>
      <c r="BB1379" s="5">
        <f t="shared" si="1669"/>
        <v>3.976485760217269E-6</v>
      </c>
      <c r="BC1379" s="5">
        <f t="shared" si="1670"/>
        <v>4.2773328415804796E-7</v>
      </c>
      <c r="BD1379" s="5">
        <f t="shared" si="1671"/>
        <v>5.2515211043774666E-6</v>
      </c>
      <c r="BE1379" s="5">
        <f t="shared" si="1672"/>
        <v>6.9247470590339547E-6</v>
      </c>
      <c r="BF1379" s="5">
        <f t="shared" si="1673"/>
        <v>4.5655459512129128E-6</v>
      </c>
      <c r="BG1379" s="5">
        <f t="shared" si="1674"/>
        <v>2.0067360973561699E-6</v>
      </c>
      <c r="BH1379" s="5">
        <f t="shared" si="1675"/>
        <v>6.6152927943301642E-7</v>
      </c>
      <c r="BI1379" s="5">
        <f t="shared" si="1676"/>
        <v>1.7446080254348189E-7</v>
      </c>
      <c r="BJ1379" s="8">
        <f t="shared" si="1677"/>
        <v>0.55976922444617683</v>
      </c>
      <c r="BK1379" s="8">
        <f t="shared" si="1678"/>
        <v>0.28889694172886926</v>
      </c>
      <c r="BL1379" s="8">
        <f t="shared" si="1679"/>
        <v>0.14745612374114211</v>
      </c>
      <c r="BM1379" s="8">
        <f t="shared" si="1680"/>
        <v>0.28409639453338742</v>
      </c>
      <c r="BN1379" s="8">
        <f t="shared" si="1681"/>
        <v>0.71546323340351659</v>
      </c>
    </row>
    <row r="1380" spans="1:66" x14ac:dyDescent="0.25">
      <c r="A1380" t="s">
        <v>114</v>
      </c>
      <c r="B1380" t="s">
        <v>134</v>
      </c>
      <c r="C1380" t="s">
        <v>121</v>
      </c>
      <c r="D1380" t="s">
        <v>565</v>
      </c>
      <c r="E1380">
        <f>VLOOKUP(A1380,home!$A$2:$E$405,3,FALSE)</f>
        <v>1.35326086956522</v>
      </c>
      <c r="F1380">
        <f>VLOOKUP(B1380,home!$B$2:$E$405,3,FALSE)</f>
        <v>0.96</v>
      </c>
      <c r="G1380">
        <f>VLOOKUP(C1380,away!$B$2:$E$405,4,FALSE)</f>
        <v>1.03</v>
      </c>
      <c r="H1380">
        <f>VLOOKUP(A1380,away!$A$2:$E$405,3,FALSE)</f>
        <v>1.10869565217391</v>
      </c>
      <c r="I1380">
        <f>VLOOKUP(C1380,away!$B$2:$E$405,3,FALSE)</f>
        <v>0.74</v>
      </c>
      <c r="J1380">
        <f>VLOOKUP(B1380,home!$B$2:$E$405,4,FALSE)</f>
        <v>1.1399999999999999</v>
      </c>
      <c r="K1380" s="3">
        <f t="shared" si="1626"/>
        <v>1.3381043478260894</v>
      </c>
      <c r="L1380" s="3">
        <f t="shared" si="1627"/>
        <v>0.93529565217391042</v>
      </c>
      <c r="M1380" s="5">
        <f t="shared" si="1628"/>
        <v>0.10296151513902976</v>
      </c>
      <c r="N1380" s="5">
        <f t="shared" si="1629"/>
        <v>0.13777325106629745</v>
      </c>
      <c r="O1380" s="5">
        <f t="shared" si="1630"/>
        <v>9.6299457450772799E-2</v>
      </c>
      <c r="P1380" s="5">
        <f t="shared" si="1631"/>
        <v>0.12885872270817259</v>
      </c>
      <c r="Q1380" s="5">
        <f t="shared" si="1632"/>
        <v>9.217749313297402E-2</v>
      </c>
      <c r="R1380" s="5">
        <f t="shared" si="1633"/>
        <v>4.5034231930207134E-2</v>
      </c>
      <c r="S1380" s="5">
        <f t="shared" si="1634"/>
        <v>4.0317419560989429E-2</v>
      </c>
      <c r="T1380" s="5">
        <f t="shared" si="1635"/>
        <v>8.6213208555561097E-2</v>
      </c>
      <c r="U1380" s="5">
        <f t="shared" si="1636"/>
        <v>6.0260501546818675E-2</v>
      </c>
      <c r="V1380" s="5">
        <f t="shared" si="1637"/>
        <v>5.6064650094459524E-3</v>
      </c>
      <c r="W1380" s="5">
        <f t="shared" si="1638"/>
        <v>4.1114368110980681E-2</v>
      </c>
      <c r="X1380" s="5">
        <f t="shared" si="1639"/>
        <v>3.8454089736077904E-2</v>
      </c>
      <c r="Y1380" s="5">
        <f t="shared" si="1640"/>
        <v>1.7982971469229527E-2</v>
      </c>
      <c r="Z1380" s="5">
        <f t="shared" si="1641"/>
        <v>1.4040107107771409E-2</v>
      </c>
      <c r="AA1380" s="5">
        <f t="shared" si="1642"/>
        <v>1.8787128364852905E-2</v>
      </c>
      <c r="AB1380" s="5">
        <f t="shared" si="1643"/>
        <v>1.2569569074088261E-2</v>
      </c>
      <c r="AC1380" s="5">
        <f t="shared" si="1644"/>
        <v>4.3853880686010985E-4</v>
      </c>
      <c r="AD1380" s="5">
        <f t="shared" si="1645"/>
        <v>1.3753828681856392E-2</v>
      </c>
      <c r="AE1380" s="5">
        <f t="shared" si="1646"/>
        <v>1.286389616688511E-2</v>
      </c>
      <c r="AF1380" s="5">
        <f t="shared" si="1647"/>
        <v>6.015773077452137E-3</v>
      </c>
      <c r="AG1380" s="5">
        <f t="shared" si="1648"/>
        <v>1.8755088012686163E-3</v>
      </c>
      <c r="AH1380" s="5">
        <f t="shared" si="1649"/>
        <v>3.2829127834886535E-3</v>
      </c>
      <c r="AI1380" s="5">
        <f t="shared" si="1650"/>
        <v>4.392879869120017E-3</v>
      </c>
      <c r="AJ1380" s="5">
        <f t="shared" si="1651"/>
        <v>2.939065826173599E-3</v>
      </c>
      <c r="AK1380" s="5">
        <f t="shared" si="1652"/>
        <v>1.3109255868499902E-3</v>
      </c>
      <c r="AL1380" s="5">
        <f t="shared" si="1653"/>
        <v>2.1953659261386925E-5</v>
      </c>
      <c r="AM1380" s="5">
        <f t="shared" si="1654"/>
        <v>3.6808115916894426E-3</v>
      </c>
      <c r="AN1380" s="5">
        <f t="shared" si="1655"/>
        <v>3.4426470781784668E-3</v>
      </c>
      <c r="AO1380" s="5">
        <f t="shared" si="1656"/>
        <v>1.6099464220947679E-3</v>
      </c>
      <c r="AP1380" s="5">
        <f t="shared" si="1657"/>
        <v>5.0192529627272658E-4</v>
      </c>
      <c r="AQ1380" s="5">
        <f t="shared" si="1658"/>
        <v>1.1736213682999574E-4</v>
      </c>
      <c r="AR1380" s="5">
        <f t="shared" si="1659"/>
        <v>6.140988105726178E-4</v>
      </c>
      <c r="AS1380" s="5">
        <f t="shared" si="1660"/>
        <v>8.2172828842205E-4</v>
      </c>
      <c r="AT1380" s="5">
        <f t="shared" si="1661"/>
        <v>5.4977909773461795E-4</v>
      </c>
      <c r="AU1380" s="5">
        <f t="shared" si="1662"/>
        <v>2.452206003408656E-4</v>
      </c>
      <c r="AV1380" s="5">
        <f t="shared" si="1663"/>
        <v>8.2032687873159017E-5</v>
      </c>
      <c r="AW1380" s="5">
        <f t="shared" si="1664"/>
        <v>7.6320870617769839E-7</v>
      </c>
      <c r="AX1380" s="5">
        <f t="shared" si="1665"/>
        <v>8.2088499906138475E-4</v>
      </c>
      <c r="AY1380" s="5">
        <f t="shared" si="1666"/>
        <v>7.6777017055689768E-4</v>
      </c>
      <c r="AZ1380" s="5">
        <f t="shared" si="1667"/>
        <v>3.5904605119534399E-4</v>
      </c>
      <c r="BA1380" s="5">
        <f t="shared" si="1668"/>
        <v>1.1193807020440551E-4</v>
      </c>
      <c r="BB1380" s="5">
        <f t="shared" si="1669"/>
        <v>2.6173797593729603E-5</v>
      </c>
      <c r="BC1380" s="5">
        <f t="shared" si="1670"/>
        <v>4.8960478180590524E-6</v>
      </c>
      <c r="BD1380" s="5">
        <f t="shared" si="1671"/>
        <v>9.5727324588956489E-5</v>
      </c>
      <c r="BE1380" s="5">
        <f t="shared" si="1672"/>
        <v>1.2809314923824201E-4</v>
      </c>
      <c r="BF1380" s="5">
        <f t="shared" si="1673"/>
        <v>8.5700999961213872E-5</v>
      </c>
      <c r="BG1380" s="5">
        <f t="shared" si="1674"/>
        <v>3.8225626887047936E-5</v>
      </c>
      <c r="BH1380" s="5">
        <f t="shared" si="1675"/>
        <v>1.2787469383984176E-5</v>
      </c>
      <c r="BI1380" s="5">
        <f t="shared" si="1676"/>
        <v>3.4221936760804469E-6</v>
      </c>
      <c r="BJ1380" s="8">
        <f t="shared" si="1677"/>
        <v>0.45966779046007822</v>
      </c>
      <c r="BK1380" s="8">
        <f t="shared" si="1678"/>
        <v>0.27897238505431615</v>
      </c>
      <c r="BL1380" s="8">
        <f t="shared" si="1679"/>
        <v>0.2475534886810509</v>
      </c>
      <c r="BM1380" s="8">
        <f t="shared" si="1680"/>
        <v>0.39636209291391211</v>
      </c>
      <c r="BN1380" s="8">
        <f t="shared" si="1681"/>
        <v>0.60310467142745383</v>
      </c>
    </row>
    <row r="1381" spans="1:66" x14ac:dyDescent="0.25">
      <c r="A1381" t="s">
        <v>136</v>
      </c>
      <c r="B1381" t="s">
        <v>309</v>
      </c>
      <c r="C1381" t="s">
        <v>116</v>
      </c>
      <c r="D1381" t="s">
        <v>565</v>
      </c>
      <c r="E1381">
        <f>VLOOKUP(A1381,home!$A$2:$E$405,3,FALSE)</f>
        <v>1.4901185770751</v>
      </c>
      <c r="F1381">
        <f>VLOOKUP(B1381,home!$B$2:$E$405,3,FALSE)</f>
        <v>1.19</v>
      </c>
      <c r="G1381">
        <f>VLOOKUP(C1381,away!$B$2:$E$405,4,FALSE)</f>
        <v>1.73</v>
      </c>
      <c r="H1381">
        <f>VLOOKUP(A1381,away!$A$2:$E$405,3,FALSE)</f>
        <v>1.24901185770751</v>
      </c>
      <c r="I1381">
        <f>VLOOKUP(C1381,away!$B$2:$E$405,3,FALSE)</f>
        <v>0.45</v>
      </c>
      <c r="J1381">
        <f>VLOOKUP(B1381,home!$B$2:$E$405,4,FALSE)</f>
        <v>0.98</v>
      </c>
      <c r="K1381" s="3">
        <f t="shared" si="1626"/>
        <v>3.0677071146245081</v>
      </c>
      <c r="L1381" s="3">
        <f t="shared" si="1627"/>
        <v>0.55081422924901191</v>
      </c>
      <c r="M1381" s="5">
        <f t="shared" si="1628"/>
        <v>2.6822308154896682E-2</v>
      </c>
      <c r="N1381" s="5">
        <f t="shared" si="1629"/>
        <v>8.228298555742751E-2</v>
      </c>
      <c r="O1381" s="5">
        <f t="shared" si="1630"/>
        <v>1.4774108993018901E-2</v>
      </c>
      <c r="P1381" s="5">
        <f t="shared" si="1631"/>
        <v>4.5322639270122006E-2</v>
      </c>
      <c r="Q1381" s="5">
        <f t="shared" si="1632"/>
        <v>0.12621005010353303</v>
      </c>
      <c r="R1381" s="5">
        <f t="shared" si="1633"/>
        <v>4.0688947289153005E-3</v>
      </c>
      <c r="S1381" s="5">
        <f t="shared" si="1634"/>
        <v>1.914583206772421E-2</v>
      </c>
      <c r="T1381" s="5">
        <f t="shared" si="1635"/>
        <v>6.951829147125671E-2</v>
      </c>
      <c r="U1381" s="5">
        <f t="shared" si="1636"/>
        <v>1.2482177308551624E-2</v>
      </c>
      <c r="V1381" s="5">
        <f t="shared" si="1637"/>
        <v>3.5946017410444404E-3</v>
      </c>
      <c r="W1381" s="5">
        <f t="shared" si="1638"/>
        <v>0.12905848954657465</v>
      </c>
      <c r="X1381" s="5">
        <f t="shared" si="1639"/>
        <v>7.1087252447638166E-2</v>
      </c>
      <c r="Y1381" s="5">
        <f t="shared" si="1640"/>
        <v>1.9577935083187874E-2</v>
      </c>
      <c r="Z1381" s="5">
        <f t="shared" si="1641"/>
        <v>7.4706837133428291E-4</v>
      </c>
      <c r="AA1381" s="5">
        <f t="shared" si="1642"/>
        <v>2.2917869578531233E-3</v>
      </c>
      <c r="AB1381" s="5">
        <f t="shared" si="1643"/>
        <v>3.515265577904843E-3</v>
      </c>
      <c r="AC1381" s="5">
        <f t="shared" si="1644"/>
        <v>3.7962066195114066E-4</v>
      </c>
      <c r="AD1381" s="5">
        <f t="shared" si="1645"/>
        <v>9.8978411646179945E-2</v>
      </c>
      <c r="AE1381" s="5">
        <f t="shared" si="1646"/>
        <v>5.4518717523182027E-2</v>
      </c>
      <c r="AF1381" s="5">
        <f t="shared" si="1647"/>
        <v>1.5014842686088053E-2</v>
      </c>
      <c r="AG1381" s="5">
        <f t="shared" si="1648"/>
        <v>2.7567963338109187E-3</v>
      </c>
      <c r="AH1381" s="5">
        <f t="shared" si="1649"/>
        <v>1.0287397228820191E-4</v>
      </c>
      <c r="AI1381" s="5">
        <f t="shared" si="1650"/>
        <v>3.1558721669820141E-4</v>
      </c>
      <c r="AJ1381" s="5">
        <f t="shared" si="1651"/>
        <v>4.8406457497480955E-4</v>
      </c>
      <c r="AK1381" s="5">
        <f t="shared" si="1652"/>
        <v>4.9498944686263732E-4</v>
      </c>
      <c r="AL1381" s="5">
        <f t="shared" si="1653"/>
        <v>2.5658359037166551E-5</v>
      </c>
      <c r="AM1381" s="5">
        <f t="shared" si="1654"/>
        <v>6.0727355520243873E-2</v>
      </c>
      <c r="AN1381" s="5">
        <f t="shared" si="1655"/>
        <v>3.3449491525213856E-2</v>
      </c>
      <c r="AO1381" s="5">
        <f t="shared" si="1656"/>
        <v>9.2122279466160112E-3</v>
      </c>
      <c r="AP1381" s="5">
        <f t="shared" si="1657"/>
        <v>1.6914087453605024E-3</v>
      </c>
      <c r="AQ1381" s="5">
        <f t="shared" si="1658"/>
        <v>2.3291300110519581E-4</v>
      </c>
      <c r="AR1381" s="5">
        <f t="shared" si="1659"/>
        <v>1.1332889551142036E-5</v>
      </c>
      <c r="AS1381" s="5">
        <f t="shared" si="1660"/>
        <v>3.4765985905292169E-5</v>
      </c>
      <c r="AT1381" s="5">
        <f t="shared" si="1661"/>
        <v>5.3325931154300084E-5</v>
      </c>
      <c r="AU1381" s="5">
        <f t="shared" si="1662"/>
        <v>5.4529446132007699E-5</v>
      </c>
      <c r="AV1381" s="5">
        <f t="shared" si="1663"/>
        <v>4.1820092463923477E-5</v>
      </c>
      <c r="AW1381" s="5">
        <f t="shared" si="1664"/>
        <v>1.2043297692820691E-6</v>
      </c>
      <c r="AX1381" s="5">
        <f t="shared" si="1665"/>
        <v>3.1048956763630668E-2</v>
      </c>
      <c r="AY1381" s="5">
        <f t="shared" si="1666"/>
        <v>1.7102207188745121E-2</v>
      </c>
      <c r="AZ1381" s="5">
        <f t="shared" si="1667"/>
        <v>4.7100695355627763E-3</v>
      </c>
      <c r="BA1381" s="5">
        <f t="shared" si="1668"/>
        <v>8.6479110698008761E-4</v>
      </c>
      <c r="BB1381" s="5">
        <f t="shared" si="1669"/>
        <v>1.1908481176315917E-4</v>
      </c>
      <c r="BC1381" s="5">
        <f t="shared" si="1670"/>
        <v>1.3118721761317646E-5</v>
      </c>
      <c r="BD1381" s="5">
        <f t="shared" si="1671"/>
        <v>1.0403861372127461E-6</v>
      </c>
      <c r="BE1381" s="5">
        <f t="shared" si="1672"/>
        <v>3.1915999550842506E-6</v>
      </c>
      <c r="BF1381" s="5">
        <f t="shared" si="1673"/>
        <v>4.8954469446236092E-6</v>
      </c>
      <c r="BG1381" s="5">
        <f t="shared" si="1674"/>
        <v>5.0059324737628863E-6</v>
      </c>
      <c r="BH1381" s="5">
        <f t="shared" si="1675"/>
        <v>3.8391836662730676E-6</v>
      </c>
      <c r="BI1381" s="5">
        <f t="shared" si="1676"/>
        <v>2.3554982094752176E-6</v>
      </c>
      <c r="BJ1381" s="8">
        <f t="shared" si="1677"/>
        <v>0.82817539726586153</v>
      </c>
      <c r="BK1381" s="8">
        <f t="shared" si="1678"/>
        <v>0.11239286744352077</v>
      </c>
      <c r="BL1381" s="8">
        <f t="shared" si="1679"/>
        <v>3.8745851169660749E-2</v>
      </c>
      <c r="BM1381" s="8">
        <f t="shared" si="1680"/>
        <v>0.66347919458348792</v>
      </c>
      <c r="BN1381" s="8">
        <f t="shared" si="1681"/>
        <v>0.29948098680791341</v>
      </c>
    </row>
    <row r="1382" spans="1:66" x14ac:dyDescent="0.25">
      <c r="A1382" t="s">
        <v>136</v>
      </c>
      <c r="B1382" t="s">
        <v>315</v>
      </c>
      <c r="C1382" t="s">
        <v>515</v>
      </c>
      <c r="D1382" t="s">
        <v>565</v>
      </c>
      <c r="E1382">
        <f>VLOOKUP(A1382,home!$A$2:$E$405,3,FALSE)</f>
        <v>1.4901185770751</v>
      </c>
      <c r="F1382">
        <f>VLOOKUP(B1382,home!$B$2:$E$405,3,FALSE)</f>
        <v>0.85</v>
      </c>
      <c r="G1382" t="e">
        <f>VLOOKUP(C1382,away!$B$2:$E$405,4,FALSE)</f>
        <v>#N/A</v>
      </c>
      <c r="H1382">
        <f>VLOOKUP(A1382,away!$A$2:$E$405,3,FALSE)</f>
        <v>1.24901185770751</v>
      </c>
      <c r="I1382" t="e">
        <f>VLOOKUP(C1382,away!$B$2:$E$405,3,FALSE)</f>
        <v>#N/A</v>
      </c>
      <c r="J1382">
        <f>VLOOKUP(B1382,home!$B$2:$E$405,4,FALSE)</f>
        <v>1.53</v>
      </c>
      <c r="K1382" s="3" t="e">
        <f t="shared" si="1626"/>
        <v>#N/A</v>
      </c>
      <c r="L1382" s="3" t="e">
        <f t="shared" si="1627"/>
        <v>#N/A</v>
      </c>
      <c r="M1382" s="5" t="e">
        <f t="shared" si="1628"/>
        <v>#N/A</v>
      </c>
      <c r="N1382" s="5" t="e">
        <f t="shared" si="1629"/>
        <v>#N/A</v>
      </c>
      <c r="O1382" s="5" t="e">
        <f t="shared" si="1630"/>
        <v>#N/A</v>
      </c>
      <c r="P1382" s="5" t="e">
        <f t="shared" si="1631"/>
        <v>#N/A</v>
      </c>
      <c r="Q1382" s="5" t="e">
        <f t="shared" si="1632"/>
        <v>#N/A</v>
      </c>
      <c r="R1382" s="5" t="e">
        <f t="shared" si="1633"/>
        <v>#N/A</v>
      </c>
      <c r="S1382" s="5" t="e">
        <f t="shared" si="1634"/>
        <v>#N/A</v>
      </c>
      <c r="T1382" s="5" t="e">
        <f t="shared" si="1635"/>
        <v>#N/A</v>
      </c>
      <c r="U1382" s="5" t="e">
        <f t="shared" si="1636"/>
        <v>#N/A</v>
      </c>
      <c r="V1382" s="5" t="e">
        <f t="shared" si="1637"/>
        <v>#N/A</v>
      </c>
      <c r="W1382" s="5" t="e">
        <f t="shared" si="1638"/>
        <v>#N/A</v>
      </c>
      <c r="X1382" s="5" t="e">
        <f t="shared" si="1639"/>
        <v>#N/A</v>
      </c>
      <c r="Y1382" s="5" t="e">
        <f t="shared" si="1640"/>
        <v>#N/A</v>
      </c>
      <c r="Z1382" s="5" t="e">
        <f t="shared" si="1641"/>
        <v>#N/A</v>
      </c>
      <c r="AA1382" s="5" t="e">
        <f t="shared" si="1642"/>
        <v>#N/A</v>
      </c>
      <c r="AB1382" s="5" t="e">
        <f t="shared" si="1643"/>
        <v>#N/A</v>
      </c>
      <c r="AC1382" s="5" t="e">
        <f t="shared" si="1644"/>
        <v>#N/A</v>
      </c>
      <c r="AD1382" s="5" t="e">
        <f t="shared" si="1645"/>
        <v>#N/A</v>
      </c>
      <c r="AE1382" s="5" t="e">
        <f t="shared" si="1646"/>
        <v>#N/A</v>
      </c>
      <c r="AF1382" s="5" t="e">
        <f t="shared" si="1647"/>
        <v>#N/A</v>
      </c>
      <c r="AG1382" s="5" t="e">
        <f t="shared" si="1648"/>
        <v>#N/A</v>
      </c>
      <c r="AH1382" s="5" t="e">
        <f t="shared" si="1649"/>
        <v>#N/A</v>
      </c>
      <c r="AI1382" s="5" t="e">
        <f t="shared" si="1650"/>
        <v>#N/A</v>
      </c>
      <c r="AJ1382" s="5" t="e">
        <f t="shared" si="1651"/>
        <v>#N/A</v>
      </c>
      <c r="AK1382" s="5" t="e">
        <f t="shared" si="1652"/>
        <v>#N/A</v>
      </c>
      <c r="AL1382" s="5" t="e">
        <f t="shared" si="1653"/>
        <v>#N/A</v>
      </c>
      <c r="AM1382" s="5" t="e">
        <f t="shared" si="1654"/>
        <v>#N/A</v>
      </c>
      <c r="AN1382" s="5" t="e">
        <f t="shared" si="1655"/>
        <v>#N/A</v>
      </c>
      <c r="AO1382" s="5" t="e">
        <f t="shared" si="1656"/>
        <v>#N/A</v>
      </c>
      <c r="AP1382" s="5" t="e">
        <f t="shared" si="1657"/>
        <v>#N/A</v>
      </c>
      <c r="AQ1382" s="5" t="e">
        <f t="shared" si="1658"/>
        <v>#N/A</v>
      </c>
      <c r="AR1382" s="5" t="e">
        <f t="shared" si="1659"/>
        <v>#N/A</v>
      </c>
      <c r="AS1382" s="5" t="e">
        <f t="shared" si="1660"/>
        <v>#N/A</v>
      </c>
      <c r="AT1382" s="5" t="e">
        <f t="shared" si="1661"/>
        <v>#N/A</v>
      </c>
      <c r="AU1382" s="5" t="e">
        <f t="shared" si="1662"/>
        <v>#N/A</v>
      </c>
      <c r="AV1382" s="5" t="e">
        <f t="shared" si="1663"/>
        <v>#N/A</v>
      </c>
      <c r="AW1382" s="5" t="e">
        <f t="shared" si="1664"/>
        <v>#N/A</v>
      </c>
      <c r="AX1382" s="5" t="e">
        <f t="shared" si="1665"/>
        <v>#N/A</v>
      </c>
      <c r="AY1382" s="5" t="e">
        <f t="shared" si="1666"/>
        <v>#N/A</v>
      </c>
      <c r="AZ1382" s="5" t="e">
        <f t="shared" si="1667"/>
        <v>#N/A</v>
      </c>
      <c r="BA1382" s="5" t="e">
        <f t="shared" si="1668"/>
        <v>#N/A</v>
      </c>
      <c r="BB1382" s="5" t="e">
        <f t="shared" si="1669"/>
        <v>#N/A</v>
      </c>
      <c r="BC1382" s="5" t="e">
        <f t="shared" si="1670"/>
        <v>#N/A</v>
      </c>
      <c r="BD1382" s="5" t="e">
        <f t="shared" si="1671"/>
        <v>#N/A</v>
      </c>
      <c r="BE1382" s="5" t="e">
        <f t="shared" si="1672"/>
        <v>#N/A</v>
      </c>
      <c r="BF1382" s="5" t="e">
        <f t="shared" si="1673"/>
        <v>#N/A</v>
      </c>
      <c r="BG1382" s="5" t="e">
        <f t="shared" si="1674"/>
        <v>#N/A</v>
      </c>
      <c r="BH1382" s="5" t="e">
        <f t="shared" si="1675"/>
        <v>#N/A</v>
      </c>
      <c r="BI1382" s="5" t="e">
        <f t="shared" si="1676"/>
        <v>#N/A</v>
      </c>
      <c r="BJ1382" s="8" t="e">
        <f t="shared" si="1677"/>
        <v>#N/A</v>
      </c>
      <c r="BK1382" s="8" t="e">
        <f t="shared" si="1678"/>
        <v>#N/A</v>
      </c>
      <c r="BL1382" s="8" t="e">
        <f t="shared" si="1679"/>
        <v>#N/A</v>
      </c>
      <c r="BM1382" s="8" t="e">
        <f t="shared" si="1680"/>
        <v>#N/A</v>
      </c>
      <c r="BN1382" s="8" t="e">
        <f t="shared" si="1681"/>
        <v>#N/A</v>
      </c>
    </row>
    <row r="1383" spans="1:66" x14ac:dyDescent="0.25">
      <c r="A1383" t="s">
        <v>136</v>
      </c>
      <c r="B1383" t="s">
        <v>317</v>
      </c>
      <c r="C1383" t="s">
        <v>137</v>
      </c>
      <c r="D1383" t="s">
        <v>565</v>
      </c>
      <c r="E1383">
        <f>VLOOKUP(A1383,home!$A$2:$E$405,3,FALSE)</f>
        <v>1.4901185770751</v>
      </c>
      <c r="F1383">
        <f>VLOOKUP(B1383,home!$B$2:$E$405,3,FALSE)</f>
        <v>0.85</v>
      </c>
      <c r="G1383">
        <f>VLOOKUP(C1383,away!$B$2:$E$405,4,FALSE)</f>
        <v>0.98</v>
      </c>
      <c r="H1383">
        <f>VLOOKUP(A1383,away!$A$2:$E$405,3,FALSE)</f>
        <v>1.24901185770751</v>
      </c>
      <c r="I1383">
        <f>VLOOKUP(C1383,away!$B$2:$E$405,3,FALSE)</f>
        <v>0.49</v>
      </c>
      <c r="J1383">
        <f>VLOOKUP(B1383,home!$B$2:$E$405,4,FALSE)</f>
        <v>0.51</v>
      </c>
      <c r="K1383" s="3">
        <f t="shared" si="1626"/>
        <v>1.2412687747035582</v>
      </c>
      <c r="L1383" s="3">
        <f t="shared" si="1627"/>
        <v>0.3121280632411067</v>
      </c>
      <c r="M1383" s="5">
        <f t="shared" si="1628"/>
        <v>0.21152822498273097</v>
      </c>
      <c r="N1383" s="5">
        <f t="shared" si="1629"/>
        <v>0.26256338063953299</v>
      </c>
      <c r="O1383" s="5">
        <f t="shared" si="1630"/>
        <v>6.6023895184688888E-2</v>
      </c>
      <c r="P1383" s="5">
        <f t="shared" si="1631"/>
        <v>8.1953399477054933E-2</v>
      </c>
      <c r="Q1383" s="5">
        <f t="shared" si="1632"/>
        <v>0.16295586288422859</v>
      </c>
      <c r="R1383" s="5">
        <f t="shared" si="1633"/>
        <v>1.0303955265815387E-2</v>
      </c>
      <c r="S1383" s="5">
        <f t="shared" si="1634"/>
        <v>7.9379001152140201E-3</v>
      </c>
      <c r="T1383" s="5">
        <f t="shared" si="1635"/>
        <v>5.0863097875837607E-2</v>
      </c>
      <c r="U1383" s="5">
        <f t="shared" si="1636"/>
        <v>1.278997792739894E-2</v>
      </c>
      <c r="V1383" s="5">
        <f t="shared" si="1637"/>
        <v>3.4171321014236824E-4</v>
      </c>
      <c r="W1383" s="5">
        <f t="shared" si="1638"/>
        <v>6.7424008084355794E-2</v>
      </c>
      <c r="X1383" s="5">
        <f t="shared" si="1639"/>
        <v>2.1044925059322695E-2</v>
      </c>
      <c r="Y1383" s="5">
        <f t="shared" si="1640"/>
        <v>3.2843558499103124E-3</v>
      </c>
      <c r="Z1383" s="5">
        <f t="shared" si="1641"/>
        <v>1.0720512002806533E-3</v>
      </c>
      <c r="AA1383" s="5">
        <f t="shared" si="1642"/>
        <v>1.3307036797918449E-3</v>
      </c>
      <c r="AB1383" s="5">
        <f t="shared" si="1643"/>
        <v>8.2588046305436989E-4</v>
      </c>
      <c r="AC1383" s="5">
        <f t="shared" si="1644"/>
        <v>8.2744747242568351E-6</v>
      </c>
      <c r="AD1383" s="5">
        <f t="shared" si="1645"/>
        <v>2.092282897511779E-2</v>
      </c>
      <c r="AE1383" s="5">
        <f t="shared" si="1646"/>
        <v>6.5306020855284254E-3</v>
      </c>
      <c r="AF1383" s="5">
        <f t="shared" si="1647"/>
        <v>1.0191920903771597E-3</v>
      </c>
      <c r="AG1383" s="5">
        <f t="shared" si="1648"/>
        <v>1.0603948441335928E-4</v>
      </c>
      <c r="AH1383" s="5">
        <f t="shared" si="1649"/>
        <v>8.3654316209725988E-5</v>
      </c>
      <c r="AI1383" s="5">
        <f t="shared" si="1650"/>
        <v>1.0383749058031056E-4</v>
      </c>
      <c r="AJ1383" s="5">
        <f t="shared" si="1651"/>
        <v>6.4445117350457189E-5</v>
      </c>
      <c r="AK1383" s="5">
        <f t="shared" si="1652"/>
        <v>2.6664570616409667E-5</v>
      </c>
      <c r="AL1383" s="5">
        <f t="shared" si="1653"/>
        <v>1.2823278455538044E-7</v>
      </c>
      <c r="AM1383" s="5">
        <f t="shared" si="1654"/>
        <v>5.194170857055311E-3</v>
      </c>
      <c r="AN1383" s="5">
        <f t="shared" si="1655"/>
        <v>1.6212464897560734E-3</v>
      </c>
      <c r="AO1383" s="5">
        <f t="shared" si="1656"/>
        <v>2.5301826344200295E-4</v>
      </c>
      <c r="AP1383" s="5">
        <f t="shared" si="1657"/>
        <v>2.6324700177593497E-5</v>
      </c>
      <c r="AQ1383" s="5">
        <f t="shared" si="1658"/>
        <v>2.0541694204587681E-6</v>
      </c>
      <c r="AR1383" s="5">
        <f t="shared" si="1659"/>
        <v>5.2221719400601809E-6</v>
      </c>
      <c r="AS1383" s="5">
        <f t="shared" si="1660"/>
        <v>6.4821189653298027E-6</v>
      </c>
      <c r="AT1383" s="5">
        <f t="shared" si="1661"/>
        <v>4.0230259327888112E-6</v>
      </c>
      <c r="AU1383" s="5">
        <f t="shared" si="1662"/>
        <v>1.6645521567311351E-6</v>
      </c>
      <c r="AV1383" s="5">
        <f t="shared" si="1663"/>
        <v>5.1653915400395553E-7</v>
      </c>
      <c r="AW1383" s="5">
        <f t="shared" si="1664"/>
        <v>1.3800512673348351E-9</v>
      </c>
      <c r="AX1383" s="5">
        <f t="shared" si="1665"/>
        <v>1.0745603492229969E-3</v>
      </c>
      <c r="AY1383" s="5">
        <f t="shared" si="1666"/>
        <v>3.3540044063866121E-4</v>
      </c>
      <c r="AZ1383" s="5">
        <f t="shared" si="1667"/>
        <v>5.2343944973379552E-5</v>
      </c>
      <c r="BA1383" s="5">
        <f t="shared" si="1668"/>
        <v>5.4460047223133404E-6</v>
      </c>
      <c r="BB1383" s="5">
        <f t="shared" si="1669"/>
        <v>4.2496272659439585E-7</v>
      </c>
      <c r="BC1383" s="5">
        <f t="shared" si="1670"/>
        <v>2.6528558560313761E-8</v>
      </c>
      <c r="BD1383" s="5">
        <f t="shared" si="1671"/>
        <v>2.7166440226050601E-7</v>
      </c>
      <c r="BE1383" s="5">
        <f t="shared" si="1672"/>
        <v>3.3720853972447277E-7</v>
      </c>
      <c r="BF1383" s="5">
        <f t="shared" si="1673"/>
        <v>2.0928321546168626E-7</v>
      </c>
      <c r="BG1383" s="5">
        <f t="shared" si="1674"/>
        <v>8.6592240140716004E-8</v>
      </c>
      <c r="BH1383" s="5">
        <f t="shared" si="1675"/>
        <v>2.687106095457572E-8</v>
      </c>
      <c r="BI1383" s="5">
        <f t="shared" si="1676"/>
        <v>6.6708417812141623E-9</v>
      </c>
      <c r="BJ1383" s="8">
        <f t="shared" si="1677"/>
        <v>0.60527930973931854</v>
      </c>
      <c r="BK1383" s="8">
        <f t="shared" si="1678"/>
        <v>0.30210504093328971</v>
      </c>
      <c r="BL1383" s="8">
        <f t="shared" si="1679"/>
        <v>9.1571860713955608E-2</v>
      </c>
      <c r="BM1383" s="8">
        <f t="shared" si="1680"/>
        <v>0.20436414509220552</v>
      </c>
      <c r="BN1383" s="8">
        <f t="shared" si="1681"/>
        <v>0.79532871843405173</v>
      </c>
    </row>
    <row r="1384" spans="1:66" x14ac:dyDescent="0.25">
      <c r="A1384" t="s">
        <v>136</v>
      </c>
      <c r="B1384" t="s">
        <v>323</v>
      </c>
      <c r="C1384" t="s">
        <v>125</v>
      </c>
      <c r="D1384" t="s">
        <v>565</v>
      </c>
      <c r="E1384">
        <f>VLOOKUP(A1384,home!$A$2:$E$405,3,FALSE)</f>
        <v>1.4901185770751</v>
      </c>
      <c r="F1384">
        <f>VLOOKUP(B1384,home!$B$2:$E$405,3,FALSE)</f>
        <v>1.1000000000000001</v>
      </c>
      <c r="G1384">
        <f>VLOOKUP(C1384,away!$B$2:$E$405,4,FALSE)</f>
        <v>1.04</v>
      </c>
      <c r="H1384">
        <f>VLOOKUP(A1384,away!$A$2:$E$405,3,FALSE)</f>
        <v>1.24901185770751</v>
      </c>
      <c r="I1384">
        <f>VLOOKUP(C1384,away!$B$2:$E$405,3,FALSE)</f>
        <v>0.57999999999999996</v>
      </c>
      <c r="J1384">
        <f>VLOOKUP(B1384,home!$B$2:$E$405,4,FALSE)</f>
        <v>0.95</v>
      </c>
      <c r="K1384" s="3">
        <f t="shared" si="1626"/>
        <v>1.7046956521739145</v>
      </c>
      <c r="L1384" s="3">
        <f t="shared" si="1627"/>
        <v>0.68820553359683789</v>
      </c>
      <c r="M1384" s="5">
        <f t="shared" si="1628"/>
        <v>9.1364234387790094E-2</v>
      </c>
      <c r="N1384" s="5">
        <f t="shared" si="1629"/>
        <v>0.15574821312506423</v>
      </c>
      <c r="O1384" s="5">
        <f t="shared" si="1630"/>
        <v>6.2877371678515648E-2</v>
      </c>
      <c r="P1384" s="5">
        <f t="shared" si="1631"/>
        <v>0.10718678212048886</v>
      </c>
      <c r="Q1384" s="5">
        <f t="shared" si="1632"/>
        <v>0.13275165087407662</v>
      </c>
      <c r="R1384" s="5">
        <f t="shared" si="1633"/>
        <v>2.1636277563589778E-2</v>
      </c>
      <c r="S1384" s="5">
        <f t="shared" si="1634"/>
        <v>3.1437373547565504E-2</v>
      </c>
      <c r="T1384" s="5">
        <f t="shared" si="1635"/>
        <v>9.136042072565502E-2</v>
      </c>
      <c r="U1384" s="5">
        <f t="shared" si="1636"/>
        <v>3.6883268291879517E-2</v>
      </c>
      <c r="V1384" s="5">
        <f t="shared" si="1637"/>
        <v>4.0979698595805204E-3</v>
      </c>
      <c r="W1384" s="5">
        <f t="shared" si="1638"/>
        <v>7.5433720687982639E-2</v>
      </c>
      <c r="X1384" s="5">
        <f t="shared" si="1639"/>
        <v>5.1913903997267918E-2</v>
      </c>
      <c r="Y1384" s="5">
        <f t="shared" si="1640"/>
        <v>1.786371800076739E-2</v>
      </c>
      <c r="Z1384" s="5">
        <f t="shared" si="1641"/>
        <v>4.9634019818998653E-3</v>
      </c>
      <c r="AA1384" s="5">
        <f t="shared" si="1642"/>
        <v>8.461089778536093E-3</v>
      </c>
      <c r="AB1384" s="5">
        <f t="shared" si="1643"/>
        <v>7.2117914790618123E-3</v>
      </c>
      <c r="AC1384" s="5">
        <f t="shared" si="1644"/>
        <v>3.0047876872887181E-4</v>
      </c>
      <c r="AD1384" s="5">
        <f t="shared" si="1645"/>
        <v>3.2147883921026368E-2</v>
      </c>
      <c r="AE1384" s="5">
        <f t="shared" si="1646"/>
        <v>2.2124351607879154E-2</v>
      </c>
      <c r="AF1384" s="5">
        <f t="shared" si="1647"/>
        <v>7.6130506018922649E-3</v>
      </c>
      <c r="AG1384" s="5">
        <f t="shared" si="1648"/>
        <v>1.746447850591665E-3</v>
      </c>
      <c r="AH1384" s="5">
        <f t="shared" si="1649"/>
        <v>8.5396017735224982E-4</v>
      </c>
      <c r="AI1384" s="5">
        <f t="shared" si="1650"/>
        <v>1.4557422014620453E-3</v>
      </c>
      <c r="AJ1384" s="5">
        <f t="shared" si="1651"/>
        <v>1.2407987007592156E-3</v>
      </c>
      <c r="AK1384" s="5">
        <f t="shared" si="1652"/>
        <v>7.0506138346909262E-4</v>
      </c>
      <c r="AL1384" s="5">
        <f t="shared" si="1653"/>
        <v>1.410063906577366E-5</v>
      </c>
      <c r="AM1384" s="5">
        <f t="shared" si="1654"/>
        <v>1.0960471589353067E-2</v>
      </c>
      <c r="AN1384" s="5">
        <f t="shared" si="1655"/>
        <v>7.5430571986237101E-3</v>
      </c>
      <c r="AO1384" s="5">
        <f t="shared" si="1656"/>
        <v>2.5955868521651496E-3</v>
      </c>
      <c r="AP1384" s="5">
        <f t="shared" si="1657"/>
        <v>5.9543241153041783E-4</v>
      </c>
      <c r="AQ1384" s="5">
        <f t="shared" si="1658"/>
        <v>1.0244497012453578E-4</v>
      </c>
      <c r="AR1384" s="5">
        <f t="shared" si="1659"/>
        <v>1.1754002390503114E-4</v>
      </c>
      <c r="AS1384" s="5">
        <f t="shared" si="1660"/>
        <v>2.0036996770732458E-4</v>
      </c>
      <c r="AT1384" s="5">
        <f t="shared" si="1661"/>
        <v>1.7078490638845192E-4</v>
      </c>
      <c r="AU1384" s="5">
        <f t="shared" si="1662"/>
        <v>9.7045429125774374E-5</v>
      </c>
      <c r="AV1384" s="5">
        <f t="shared" si="1663"/>
        <v>4.1358230273514835E-5</v>
      </c>
      <c r="AW1384" s="5">
        <f t="shared" si="1664"/>
        <v>4.5951671030131932E-7</v>
      </c>
      <c r="AX1384" s="5">
        <f t="shared" si="1665"/>
        <v>3.1140447106909842E-3</v>
      </c>
      <c r="AY1384" s="5">
        <f t="shared" si="1666"/>
        <v>2.1431028017654995E-3</v>
      </c>
      <c r="AZ1384" s="5">
        <f t="shared" si="1667"/>
        <v>7.3744760362095185E-4</v>
      </c>
      <c r="BA1384" s="5">
        <f t="shared" si="1668"/>
        <v>1.6917184051655552E-4</v>
      </c>
      <c r="BB1384" s="5">
        <f t="shared" si="1669"/>
        <v>2.910624919306381E-5</v>
      </c>
      <c r="BC1384" s="5">
        <f t="shared" si="1670"/>
        <v>4.0062163513830041E-6</v>
      </c>
      <c r="BD1384" s="5">
        <f t="shared" si="1671"/>
        <v>1.3481949145091165E-5</v>
      </c>
      <c r="BE1384" s="5">
        <f t="shared" si="1672"/>
        <v>2.2982620090466734E-5</v>
      </c>
      <c r="BF1384" s="5">
        <f t="shared" si="1673"/>
        <v>1.9589186271891749E-5</v>
      </c>
      <c r="BG1384" s="5">
        <f t="shared" si="1674"/>
        <v>1.1131200222439605E-5</v>
      </c>
      <c r="BH1384" s="5">
        <f t="shared" si="1675"/>
        <v>4.7438271556675252E-6</v>
      </c>
      <c r="BI1384" s="5">
        <f t="shared" si="1676"/>
        <v>1.6173563053861957E-6</v>
      </c>
      <c r="BJ1384" s="8">
        <f t="shared" si="1677"/>
        <v>0.61669723383613861</v>
      </c>
      <c r="BK1384" s="8">
        <f t="shared" si="1678"/>
        <v>0.23654404212498512</v>
      </c>
      <c r="BL1384" s="8">
        <f t="shared" si="1679"/>
        <v>0.14202600595121653</v>
      </c>
      <c r="BM1384" s="8">
        <f t="shared" si="1680"/>
        <v>0.42652351085965962</v>
      </c>
      <c r="BN1384" s="8">
        <f t="shared" si="1681"/>
        <v>0.57156452974952521</v>
      </c>
    </row>
    <row r="1385" spans="1:66" x14ac:dyDescent="0.25">
      <c r="A1385" t="s">
        <v>136</v>
      </c>
      <c r="B1385" t="s">
        <v>473</v>
      </c>
      <c r="C1385" t="s">
        <v>475</v>
      </c>
      <c r="D1385" t="s">
        <v>565</v>
      </c>
      <c r="E1385">
        <f>VLOOKUP(A1385,home!$A$2:$E$405,3,FALSE)</f>
        <v>1.4901185770751</v>
      </c>
      <c r="F1385">
        <f>VLOOKUP(B1385,home!$B$2:$E$405,3,FALSE)</f>
        <v>1.01</v>
      </c>
      <c r="G1385">
        <f>VLOOKUP(C1385,away!$B$2:$E$405,4,FALSE)</f>
        <v>0.64</v>
      </c>
      <c r="H1385">
        <f>VLOOKUP(A1385,away!$A$2:$E$405,3,FALSE)</f>
        <v>1.24901185770751</v>
      </c>
      <c r="I1385">
        <f>VLOOKUP(C1385,away!$B$2:$E$405,3,FALSE)</f>
        <v>0.7</v>
      </c>
      <c r="J1385">
        <f>VLOOKUP(B1385,home!$B$2:$E$405,4,FALSE)</f>
        <v>1.2</v>
      </c>
      <c r="K1385" s="3">
        <f t="shared" si="1626"/>
        <v>0.96321264822134467</v>
      </c>
      <c r="L1385" s="3">
        <f t="shared" si="1627"/>
        <v>1.0491699604743083</v>
      </c>
      <c r="M1385" s="5">
        <f t="shared" si="1628"/>
        <v>0.13366981210062776</v>
      </c>
      <c r="N1385" s="5">
        <f t="shared" si="1629"/>
        <v>0.12875245370069519</v>
      </c>
      <c r="O1385" s="5">
        <f t="shared" si="1630"/>
        <v>0.14024235147822386</v>
      </c>
      <c r="P1385" s="5">
        <f t="shared" si="1631"/>
        <v>0.13508320676012861</v>
      </c>
      <c r="Q1385" s="5">
        <f t="shared" si="1632"/>
        <v>6.2007995947021347E-2</v>
      </c>
      <c r="R1385" s="5">
        <f t="shared" si="1633"/>
        <v>7.3569031178616087E-2</v>
      </c>
      <c r="S1385" s="5">
        <f t="shared" si="1634"/>
        <v>3.4127886584561819E-2</v>
      </c>
      <c r="T1385" s="5">
        <f t="shared" si="1635"/>
        <v>6.5056926656827468E-2</v>
      </c>
      <c r="U1385" s="5">
        <f t="shared" si="1636"/>
        <v>7.0862621348633456E-2</v>
      </c>
      <c r="V1385" s="5">
        <f t="shared" si="1637"/>
        <v>3.8320830238668478E-3</v>
      </c>
      <c r="W1385" s="5">
        <f t="shared" si="1638"/>
        <v>1.990896199567628E-2</v>
      </c>
      <c r="X1385" s="5">
        <f t="shared" si="1639"/>
        <v>2.0887884870088191E-2</v>
      </c>
      <c r="Y1385" s="5">
        <f t="shared" si="1640"/>
        <v>1.0957470671771163E-2</v>
      </c>
      <c r="Z1385" s="5">
        <f t="shared" si="1641"/>
        <v>2.5728805844600595E-2</v>
      </c>
      <c r="AA1385" s="5">
        <f t="shared" si="1642"/>
        <v>2.4782311213150547E-2</v>
      </c>
      <c r="AB1385" s="5">
        <f t="shared" si="1643"/>
        <v>1.1935317806332132E-2</v>
      </c>
      <c r="AC1385" s="5">
        <f t="shared" si="1644"/>
        <v>2.4203766322594065E-4</v>
      </c>
      <c r="AD1385" s="5">
        <f t="shared" si="1645"/>
        <v>4.7941410017983636E-3</v>
      </c>
      <c r="AE1385" s="5">
        <f t="shared" si="1646"/>
        <v>5.0298687253650508E-3</v>
      </c>
      <c r="AF1385" s="5">
        <f t="shared" si="1647"/>
        <v>2.6385935858911046E-3</v>
      </c>
      <c r="AG1385" s="5">
        <f t="shared" si="1648"/>
        <v>9.227777094057111E-4</v>
      </c>
      <c r="AH1385" s="5">
        <f t="shared" si="1649"/>
        <v>6.7484725527576896E-3</v>
      </c>
      <c r="AI1385" s="5">
        <f t="shared" si="1650"/>
        <v>6.500214118990791E-3</v>
      </c>
      <c r="AJ1385" s="5">
        <f t="shared" si="1651"/>
        <v>3.1305442277794475E-3</v>
      </c>
      <c r="AK1385" s="5">
        <f t="shared" si="1652"/>
        <v>1.005126598671162E-3</v>
      </c>
      <c r="AL1385" s="5">
        <f t="shared" si="1653"/>
        <v>9.783876611025652E-6</v>
      </c>
      <c r="AM1385" s="5">
        <f t="shared" si="1654"/>
        <v>9.2355545005774655E-4</v>
      </c>
      <c r="AN1385" s="5">
        <f t="shared" si="1655"/>
        <v>9.689666350329181E-4</v>
      </c>
      <c r="AO1385" s="5">
        <f t="shared" si="1656"/>
        <v>5.0830534308920507E-4</v>
      </c>
      <c r="AP1385" s="5">
        <f t="shared" si="1657"/>
        <v>1.7776623223926031E-4</v>
      </c>
      <c r="AQ1385" s="5">
        <f t="shared" si="1658"/>
        <v>4.6626747713032857E-5</v>
      </c>
      <c r="AR1385" s="5">
        <f t="shared" si="1659"/>
        <v>1.4160589362877487E-3</v>
      </c>
      <c r="AS1385" s="5">
        <f t="shared" si="1660"/>
        <v>1.3639658780592227E-3</v>
      </c>
      <c r="AT1385" s="5">
        <f t="shared" si="1661"/>
        <v>6.5689459274448781E-4</v>
      </c>
      <c r="AU1385" s="5">
        <f t="shared" si="1662"/>
        <v>2.1090972675989996E-4</v>
      </c>
      <c r="AV1385" s="5">
        <f t="shared" si="1663"/>
        <v>5.0787729112010852E-5</v>
      </c>
      <c r="AW1385" s="5">
        <f t="shared" si="1664"/>
        <v>2.7464803142600351E-7</v>
      </c>
      <c r="AX1385" s="5">
        <f t="shared" si="1665"/>
        <v>1.4826338180489628E-4</v>
      </c>
      <c r="AY1385" s="5">
        <f t="shared" si="1666"/>
        <v>1.5555348642803032E-4</v>
      </c>
      <c r="AZ1385" s="5">
        <f t="shared" si="1667"/>
        <v>8.16010226036687E-5</v>
      </c>
      <c r="BA1385" s="5">
        <f t="shared" si="1668"/>
        <v>2.8537780553251409E-5</v>
      </c>
      <c r="BB1385" s="5">
        <f t="shared" si="1669"/>
        <v>7.4852455237698149E-6</v>
      </c>
      <c r="BC1385" s="5">
        <f t="shared" si="1670"/>
        <v>1.5706589500628151E-6</v>
      </c>
      <c r="BD1385" s="5">
        <f t="shared" si="1671"/>
        <v>2.4761441636905122E-4</v>
      </c>
      <c r="BE1385" s="5">
        <f t="shared" si="1672"/>
        <v>2.385053377286165E-4</v>
      </c>
      <c r="BF1385" s="5">
        <f t="shared" si="1673"/>
        <v>1.1486567898425344E-4</v>
      </c>
      <c r="BG1385" s="5">
        <f t="shared" si="1674"/>
        <v>3.6880024948055204E-5</v>
      </c>
      <c r="BH1385" s="5">
        <f t="shared" si="1675"/>
        <v>8.8808266241713782E-6</v>
      </c>
      <c r="BI1385" s="5">
        <f t="shared" si="1676"/>
        <v>1.7108249062125476E-6</v>
      </c>
      <c r="BJ1385" s="8">
        <f t="shared" si="1677"/>
        <v>0.32400530684853573</v>
      </c>
      <c r="BK1385" s="8">
        <f t="shared" si="1678"/>
        <v>0.30712036349545008</v>
      </c>
      <c r="BL1385" s="8">
        <f t="shared" si="1679"/>
        <v>0.34312306449567886</v>
      </c>
      <c r="BM1385" s="8">
        <f t="shared" si="1680"/>
        <v>0.32649741068055571</v>
      </c>
      <c r="BN1385" s="8">
        <f t="shared" si="1681"/>
        <v>0.67332485116531293</v>
      </c>
    </row>
    <row r="1386" spans="1:66" x14ac:dyDescent="0.25">
      <c r="A1386" t="s">
        <v>136</v>
      </c>
      <c r="B1386" t="s">
        <v>344</v>
      </c>
      <c r="C1386" t="s">
        <v>514</v>
      </c>
      <c r="D1386" t="s">
        <v>565</v>
      </c>
      <c r="E1386">
        <f>VLOOKUP(A1386,home!$A$2:$E$405,3,FALSE)</f>
        <v>1.4901185770751</v>
      </c>
      <c r="F1386">
        <f>VLOOKUP(B1386,home!$B$2:$E$405,3,FALSE)</f>
        <v>1.1299999999999999</v>
      </c>
      <c r="G1386" t="e">
        <f>VLOOKUP(C1386,away!$B$2:$E$405,4,FALSE)</f>
        <v>#N/A</v>
      </c>
      <c r="H1386">
        <f>VLOOKUP(A1386,away!$A$2:$E$405,3,FALSE)</f>
        <v>1.24901185770751</v>
      </c>
      <c r="I1386" t="e">
        <f>VLOOKUP(C1386,away!$B$2:$E$405,3,FALSE)</f>
        <v>#N/A</v>
      </c>
      <c r="J1386">
        <f>VLOOKUP(B1386,home!$B$2:$E$405,4,FALSE)</f>
        <v>0.4</v>
      </c>
      <c r="K1386" s="3" t="e">
        <f t="shared" si="1626"/>
        <v>#N/A</v>
      </c>
      <c r="L1386" s="3" t="e">
        <f t="shared" si="1627"/>
        <v>#N/A</v>
      </c>
      <c r="M1386" s="5" t="e">
        <f t="shared" si="1628"/>
        <v>#N/A</v>
      </c>
      <c r="N1386" s="5" t="e">
        <f t="shared" si="1629"/>
        <v>#N/A</v>
      </c>
      <c r="O1386" s="5" t="e">
        <f t="shared" si="1630"/>
        <v>#N/A</v>
      </c>
      <c r="P1386" s="5" t="e">
        <f t="shared" si="1631"/>
        <v>#N/A</v>
      </c>
      <c r="Q1386" s="5" t="e">
        <f t="shared" si="1632"/>
        <v>#N/A</v>
      </c>
      <c r="R1386" s="5" t="e">
        <f t="shared" si="1633"/>
        <v>#N/A</v>
      </c>
      <c r="S1386" s="5" t="e">
        <f t="shared" si="1634"/>
        <v>#N/A</v>
      </c>
      <c r="T1386" s="5" t="e">
        <f t="shared" si="1635"/>
        <v>#N/A</v>
      </c>
      <c r="U1386" s="5" t="e">
        <f t="shared" si="1636"/>
        <v>#N/A</v>
      </c>
      <c r="V1386" s="5" t="e">
        <f t="shared" si="1637"/>
        <v>#N/A</v>
      </c>
      <c r="W1386" s="5" t="e">
        <f t="shared" si="1638"/>
        <v>#N/A</v>
      </c>
      <c r="X1386" s="5" t="e">
        <f t="shared" si="1639"/>
        <v>#N/A</v>
      </c>
      <c r="Y1386" s="5" t="e">
        <f t="shared" si="1640"/>
        <v>#N/A</v>
      </c>
      <c r="Z1386" s="5" t="e">
        <f t="shared" si="1641"/>
        <v>#N/A</v>
      </c>
      <c r="AA1386" s="5" t="e">
        <f t="shared" si="1642"/>
        <v>#N/A</v>
      </c>
      <c r="AB1386" s="5" t="e">
        <f t="shared" si="1643"/>
        <v>#N/A</v>
      </c>
      <c r="AC1386" s="5" t="e">
        <f t="shared" si="1644"/>
        <v>#N/A</v>
      </c>
      <c r="AD1386" s="5" t="e">
        <f t="shared" si="1645"/>
        <v>#N/A</v>
      </c>
      <c r="AE1386" s="5" t="e">
        <f t="shared" si="1646"/>
        <v>#N/A</v>
      </c>
      <c r="AF1386" s="5" t="e">
        <f t="shared" si="1647"/>
        <v>#N/A</v>
      </c>
      <c r="AG1386" s="5" t="e">
        <f t="shared" si="1648"/>
        <v>#N/A</v>
      </c>
      <c r="AH1386" s="5" t="e">
        <f t="shared" si="1649"/>
        <v>#N/A</v>
      </c>
      <c r="AI1386" s="5" t="e">
        <f t="shared" si="1650"/>
        <v>#N/A</v>
      </c>
      <c r="AJ1386" s="5" t="e">
        <f t="shared" si="1651"/>
        <v>#N/A</v>
      </c>
      <c r="AK1386" s="5" t="e">
        <f t="shared" si="1652"/>
        <v>#N/A</v>
      </c>
      <c r="AL1386" s="5" t="e">
        <f t="shared" si="1653"/>
        <v>#N/A</v>
      </c>
      <c r="AM1386" s="5" t="e">
        <f t="shared" si="1654"/>
        <v>#N/A</v>
      </c>
      <c r="AN1386" s="5" t="e">
        <f t="shared" si="1655"/>
        <v>#N/A</v>
      </c>
      <c r="AO1386" s="5" t="e">
        <f t="shared" si="1656"/>
        <v>#N/A</v>
      </c>
      <c r="AP1386" s="5" t="e">
        <f t="shared" si="1657"/>
        <v>#N/A</v>
      </c>
      <c r="AQ1386" s="5" t="e">
        <f t="shared" si="1658"/>
        <v>#N/A</v>
      </c>
      <c r="AR1386" s="5" t="e">
        <f t="shared" si="1659"/>
        <v>#N/A</v>
      </c>
      <c r="AS1386" s="5" t="e">
        <f t="shared" si="1660"/>
        <v>#N/A</v>
      </c>
      <c r="AT1386" s="5" t="e">
        <f t="shared" si="1661"/>
        <v>#N/A</v>
      </c>
      <c r="AU1386" s="5" t="e">
        <f t="shared" si="1662"/>
        <v>#N/A</v>
      </c>
      <c r="AV1386" s="5" t="e">
        <f t="shared" si="1663"/>
        <v>#N/A</v>
      </c>
      <c r="AW1386" s="5" t="e">
        <f t="shared" si="1664"/>
        <v>#N/A</v>
      </c>
      <c r="AX1386" s="5" t="e">
        <f t="shared" si="1665"/>
        <v>#N/A</v>
      </c>
      <c r="AY1386" s="5" t="e">
        <f t="shared" si="1666"/>
        <v>#N/A</v>
      </c>
      <c r="AZ1386" s="5" t="e">
        <f t="shared" si="1667"/>
        <v>#N/A</v>
      </c>
      <c r="BA1386" s="5" t="e">
        <f t="shared" si="1668"/>
        <v>#N/A</v>
      </c>
      <c r="BB1386" s="5" t="e">
        <f t="shared" si="1669"/>
        <v>#N/A</v>
      </c>
      <c r="BC1386" s="5" t="e">
        <f t="shared" si="1670"/>
        <v>#N/A</v>
      </c>
      <c r="BD1386" s="5" t="e">
        <f t="shared" si="1671"/>
        <v>#N/A</v>
      </c>
      <c r="BE1386" s="5" t="e">
        <f t="shared" si="1672"/>
        <v>#N/A</v>
      </c>
      <c r="BF1386" s="5" t="e">
        <f t="shared" si="1673"/>
        <v>#N/A</v>
      </c>
      <c r="BG1386" s="5" t="e">
        <f t="shared" si="1674"/>
        <v>#N/A</v>
      </c>
      <c r="BH1386" s="5" t="e">
        <f t="shared" si="1675"/>
        <v>#N/A</v>
      </c>
      <c r="BI1386" s="5" t="e">
        <f t="shared" si="1676"/>
        <v>#N/A</v>
      </c>
      <c r="BJ1386" s="8" t="e">
        <f t="shared" si="1677"/>
        <v>#N/A</v>
      </c>
      <c r="BK1386" s="8" t="e">
        <f t="shared" si="1678"/>
        <v>#N/A</v>
      </c>
      <c r="BL1386" s="8" t="e">
        <f t="shared" si="1679"/>
        <v>#N/A</v>
      </c>
      <c r="BM1386" s="8" t="e">
        <f t="shared" si="1680"/>
        <v>#N/A</v>
      </c>
      <c r="BN1386" s="8" t="e">
        <f t="shared" si="1681"/>
        <v>#N/A</v>
      </c>
    </row>
    <row r="1387" spans="1:66" x14ac:dyDescent="0.25">
      <c r="A1387" t="s">
        <v>136</v>
      </c>
      <c r="B1387" t="s">
        <v>513</v>
      </c>
      <c r="C1387" t="s">
        <v>386</v>
      </c>
      <c r="D1387" t="s">
        <v>565</v>
      </c>
      <c r="E1387">
        <f>VLOOKUP(A1387,home!$A$2:$E$405,3,FALSE)</f>
        <v>1.4901185770751</v>
      </c>
      <c r="F1387" t="e">
        <f>VLOOKUP(B1387,home!$B$2:$E$405,3,FALSE)</f>
        <v>#N/A</v>
      </c>
      <c r="G1387">
        <f>VLOOKUP(C1387,away!$B$2:$E$405,4,FALSE)</f>
        <v>1.25</v>
      </c>
      <c r="H1387">
        <f>VLOOKUP(A1387,away!$A$2:$E$405,3,FALSE)</f>
        <v>1.24901185770751</v>
      </c>
      <c r="I1387">
        <f>VLOOKUP(C1387,away!$B$2:$E$405,3,FALSE)</f>
        <v>0.82</v>
      </c>
      <c r="J1387" t="e">
        <f>VLOOKUP(B1387,home!$B$2:$E$405,4,FALSE)</f>
        <v>#N/A</v>
      </c>
      <c r="K1387" s="3" t="e">
        <f t="shared" si="1626"/>
        <v>#N/A</v>
      </c>
      <c r="L1387" s="3" t="e">
        <f t="shared" si="1627"/>
        <v>#N/A</v>
      </c>
      <c r="M1387" s="5" t="e">
        <f t="shared" si="1628"/>
        <v>#N/A</v>
      </c>
      <c r="N1387" s="5" t="e">
        <f t="shared" si="1629"/>
        <v>#N/A</v>
      </c>
      <c r="O1387" s="5" t="e">
        <f t="shared" si="1630"/>
        <v>#N/A</v>
      </c>
      <c r="P1387" s="5" t="e">
        <f t="shared" si="1631"/>
        <v>#N/A</v>
      </c>
      <c r="Q1387" s="5" t="e">
        <f t="shared" si="1632"/>
        <v>#N/A</v>
      </c>
      <c r="R1387" s="5" t="e">
        <f t="shared" si="1633"/>
        <v>#N/A</v>
      </c>
      <c r="S1387" s="5" t="e">
        <f t="shared" si="1634"/>
        <v>#N/A</v>
      </c>
      <c r="T1387" s="5" t="e">
        <f t="shared" si="1635"/>
        <v>#N/A</v>
      </c>
      <c r="U1387" s="5" t="e">
        <f t="shared" si="1636"/>
        <v>#N/A</v>
      </c>
      <c r="V1387" s="5" t="e">
        <f t="shared" si="1637"/>
        <v>#N/A</v>
      </c>
      <c r="W1387" s="5" t="e">
        <f t="shared" si="1638"/>
        <v>#N/A</v>
      </c>
      <c r="X1387" s="5" t="e">
        <f t="shared" si="1639"/>
        <v>#N/A</v>
      </c>
      <c r="Y1387" s="5" t="e">
        <f t="shared" si="1640"/>
        <v>#N/A</v>
      </c>
      <c r="Z1387" s="5" t="e">
        <f t="shared" si="1641"/>
        <v>#N/A</v>
      </c>
      <c r="AA1387" s="5" t="e">
        <f t="shared" si="1642"/>
        <v>#N/A</v>
      </c>
      <c r="AB1387" s="5" t="e">
        <f t="shared" si="1643"/>
        <v>#N/A</v>
      </c>
      <c r="AC1387" s="5" t="e">
        <f t="shared" si="1644"/>
        <v>#N/A</v>
      </c>
      <c r="AD1387" s="5" t="e">
        <f t="shared" si="1645"/>
        <v>#N/A</v>
      </c>
      <c r="AE1387" s="5" t="e">
        <f t="shared" si="1646"/>
        <v>#N/A</v>
      </c>
      <c r="AF1387" s="5" t="e">
        <f t="shared" si="1647"/>
        <v>#N/A</v>
      </c>
      <c r="AG1387" s="5" t="e">
        <f t="shared" si="1648"/>
        <v>#N/A</v>
      </c>
      <c r="AH1387" s="5" t="e">
        <f t="shared" si="1649"/>
        <v>#N/A</v>
      </c>
      <c r="AI1387" s="5" t="e">
        <f t="shared" si="1650"/>
        <v>#N/A</v>
      </c>
      <c r="AJ1387" s="5" t="e">
        <f t="shared" si="1651"/>
        <v>#N/A</v>
      </c>
      <c r="AK1387" s="5" t="e">
        <f t="shared" si="1652"/>
        <v>#N/A</v>
      </c>
      <c r="AL1387" s="5" t="e">
        <f t="shared" si="1653"/>
        <v>#N/A</v>
      </c>
      <c r="AM1387" s="5" t="e">
        <f t="shared" si="1654"/>
        <v>#N/A</v>
      </c>
      <c r="AN1387" s="5" t="e">
        <f t="shared" si="1655"/>
        <v>#N/A</v>
      </c>
      <c r="AO1387" s="5" t="e">
        <f t="shared" si="1656"/>
        <v>#N/A</v>
      </c>
      <c r="AP1387" s="5" t="e">
        <f t="shared" si="1657"/>
        <v>#N/A</v>
      </c>
      <c r="AQ1387" s="5" t="e">
        <f t="shared" si="1658"/>
        <v>#N/A</v>
      </c>
      <c r="AR1387" s="5" t="e">
        <f t="shared" si="1659"/>
        <v>#N/A</v>
      </c>
      <c r="AS1387" s="5" t="e">
        <f t="shared" si="1660"/>
        <v>#N/A</v>
      </c>
      <c r="AT1387" s="5" t="e">
        <f t="shared" si="1661"/>
        <v>#N/A</v>
      </c>
      <c r="AU1387" s="5" t="e">
        <f t="shared" si="1662"/>
        <v>#N/A</v>
      </c>
      <c r="AV1387" s="5" t="e">
        <f t="shared" si="1663"/>
        <v>#N/A</v>
      </c>
      <c r="AW1387" s="5" t="e">
        <f t="shared" si="1664"/>
        <v>#N/A</v>
      </c>
      <c r="AX1387" s="5" t="e">
        <f t="shared" si="1665"/>
        <v>#N/A</v>
      </c>
      <c r="AY1387" s="5" t="e">
        <f t="shared" si="1666"/>
        <v>#N/A</v>
      </c>
      <c r="AZ1387" s="5" t="e">
        <f t="shared" si="1667"/>
        <v>#N/A</v>
      </c>
      <c r="BA1387" s="5" t="e">
        <f t="shared" si="1668"/>
        <v>#N/A</v>
      </c>
      <c r="BB1387" s="5" t="e">
        <f t="shared" si="1669"/>
        <v>#N/A</v>
      </c>
      <c r="BC1387" s="5" t="e">
        <f t="shared" si="1670"/>
        <v>#N/A</v>
      </c>
      <c r="BD1387" s="5" t="e">
        <f t="shared" si="1671"/>
        <v>#N/A</v>
      </c>
      <c r="BE1387" s="5" t="e">
        <f t="shared" si="1672"/>
        <v>#N/A</v>
      </c>
      <c r="BF1387" s="5" t="e">
        <f t="shared" si="1673"/>
        <v>#N/A</v>
      </c>
      <c r="BG1387" s="5" t="e">
        <f t="shared" si="1674"/>
        <v>#N/A</v>
      </c>
      <c r="BH1387" s="5" t="e">
        <f t="shared" si="1675"/>
        <v>#N/A</v>
      </c>
      <c r="BI1387" s="5" t="e">
        <f t="shared" si="1676"/>
        <v>#N/A</v>
      </c>
      <c r="BJ1387" s="8" t="e">
        <f t="shared" si="1677"/>
        <v>#N/A</v>
      </c>
      <c r="BK1387" s="8" t="e">
        <f t="shared" si="1678"/>
        <v>#N/A</v>
      </c>
      <c r="BL1387" s="8" t="e">
        <f t="shared" si="1679"/>
        <v>#N/A</v>
      </c>
      <c r="BM1387" s="8" t="e">
        <f t="shared" si="1680"/>
        <v>#N/A</v>
      </c>
      <c r="BN1387" s="8" t="e">
        <f t="shared" si="1681"/>
        <v>#N/A</v>
      </c>
    </row>
    <row r="1388" spans="1:66" x14ac:dyDescent="0.25">
      <c r="A1388" t="s">
        <v>136</v>
      </c>
      <c r="B1388" t="s">
        <v>359</v>
      </c>
      <c r="C1388" t="s">
        <v>307</v>
      </c>
      <c r="D1388" t="s">
        <v>565</v>
      </c>
      <c r="E1388">
        <f>VLOOKUP(A1388,home!$A$2:$E$405,3,FALSE)</f>
        <v>1.4901185770751</v>
      </c>
      <c r="F1388">
        <f>VLOOKUP(B1388,home!$B$2:$E$405,3,FALSE)</f>
        <v>1.43</v>
      </c>
      <c r="G1388">
        <f>VLOOKUP(C1388,away!$B$2:$E$405,4,FALSE)</f>
        <v>1.01</v>
      </c>
      <c r="H1388">
        <f>VLOOKUP(A1388,away!$A$2:$E$405,3,FALSE)</f>
        <v>1.24901185770751</v>
      </c>
      <c r="I1388">
        <f>VLOOKUP(C1388,away!$B$2:$E$405,3,FALSE)</f>
        <v>0.82</v>
      </c>
      <c r="J1388">
        <f>VLOOKUP(B1388,home!$B$2:$E$405,4,FALSE)</f>
        <v>0.8</v>
      </c>
      <c r="K1388" s="3">
        <f t="shared" si="1626"/>
        <v>2.152178260869567</v>
      </c>
      <c r="L1388" s="3">
        <f t="shared" si="1627"/>
        <v>0.81935177865612663</v>
      </c>
      <c r="M1388" s="5">
        <f t="shared" si="1628"/>
        <v>5.1224874259759384E-2</v>
      </c>
      <c r="N1388" s="5">
        <f t="shared" si="1629"/>
        <v>0.11024506079763122</v>
      </c>
      <c r="O1388" s="5">
        <f t="shared" si="1630"/>
        <v>4.1971191836170284E-2</v>
      </c>
      <c r="P1388" s="5">
        <f t="shared" si="1631"/>
        <v>9.0329486652591953E-2</v>
      </c>
      <c r="Q1388" s="5">
        <f t="shared" si="1632"/>
        <v>0.11863351160845283</v>
      </c>
      <c r="R1388" s="5">
        <f t="shared" si="1633"/>
        <v>1.719458534164181E-2</v>
      </c>
      <c r="S1388" s="5">
        <f t="shared" si="1634"/>
        <v>3.9821552892178404E-2</v>
      </c>
      <c r="T1388" s="5">
        <f t="shared" si="1635"/>
        <v>9.7202578744608067E-2</v>
      </c>
      <c r="U1388" s="5">
        <f t="shared" si="1636"/>
        <v>3.7005812776948026E-2</v>
      </c>
      <c r="V1388" s="5">
        <f t="shared" si="1637"/>
        <v>7.8023301557645563E-3</v>
      </c>
      <c r="W1388" s="5">
        <f t="shared" si="1638"/>
        <v>8.510682156477653E-2</v>
      </c>
      <c r="X1388" s="5">
        <f t="shared" si="1639"/>
        <v>6.973242562486924E-2</v>
      </c>
      <c r="Y1388" s="5">
        <f t="shared" si="1640"/>
        <v>2.8567693482871335E-2</v>
      </c>
      <c r="Z1388" s="5">
        <f t="shared" si="1641"/>
        <v>4.6961380276429278E-3</v>
      </c>
      <c r="AA1388" s="5">
        <f t="shared" si="1642"/>
        <v>1.0106926173135996E-2</v>
      </c>
      <c r="AB1388" s="5">
        <f t="shared" si="1643"/>
        <v>1.0875953397018469E-2</v>
      </c>
      <c r="AC1388" s="5">
        <f t="shared" si="1644"/>
        <v>8.5990996543292529E-4</v>
      </c>
      <c r="AD1388" s="5">
        <f t="shared" si="1645"/>
        <v>4.5791262805854341E-2</v>
      </c>
      <c r="AE1388" s="5">
        <f t="shared" si="1646"/>
        <v>3.751915262688689E-2</v>
      </c>
      <c r="AF1388" s="5">
        <f t="shared" si="1647"/>
        <v>1.5370692219255227E-2</v>
      </c>
      <c r="AG1388" s="5">
        <f t="shared" si="1648"/>
        <v>4.1980013363408864E-3</v>
      </c>
      <c r="AH1388" s="5">
        <f t="shared" si="1649"/>
        <v>9.6194726144097661E-4</v>
      </c>
      <c r="AI1388" s="5">
        <f t="shared" si="1650"/>
        <v>2.0702819841762841E-3</v>
      </c>
      <c r="AJ1388" s="5">
        <f t="shared" si="1651"/>
        <v>2.2278079401070561E-3</v>
      </c>
      <c r="AK1388" s="5">
        <f t="shared" si="1652"/>
        <v>1.5982132726970054E-3</v>
      </c>
      <c r="AL1388" s="5">
        <f t="shared" si="1653"/>
        <v>6.0654302713260836E-5</v>
      </c>
      <c r="AM1388" s="5">
        <f t="shared" si="1654"/>
        <v>1.9710192069704972E-2</v>
      </c>
      <c r="AN1388" s="5">
        <f t="shared" si="1655"/>
        <v>1.6149580929966649E-2</v>
      </c>
      <c r="AO1388" s="5">
        <f t="shared" si="1656"/>
        <v>6.6160939297596182E-3</v>
      </c>
      <c r="AP1388" s="5">
        <f t="shared" si="1657"/>
        <v>1.8069694430348491E-3</v>
      </c>
      <c r="AQ1388" s="5">
        <f t="shared" si="1658"/>
        <v>3.7013590678196842E-4</v>
      </c>
      <c r="AR1388" s="5">
        <f t="shared" si="1659"/>
        <v>1.5763463992701088E-4</v>
      </c>
      <c r="AS1388" s="5">
        <f t="shared" si="1660"/>
        <v>3.3925784521091469E-4</v>
      </c>
      <c r="AT1388" s="5">
        <f t="shared" si="1661"/>
        <v>3.6507167964619166E-4</v>
      </c>
      <c r="AU1388" s="5">
        <f t="shared" si="1662"/>
        <v>2.6189977753122415E-4</v>
      </c>
      <c r="AV1388" s="5">
        <f t="shared" si="1663"/>
        <v>1.4091375193231917E-4</v>
      </c>
      <c r="AW1388" s="5">
        <f t="shared" si="1664"/>
        <v>2.9710349092733374E-6</v>
      </c>
      <c r="AX1388" s="5">
        <f t="shared" si="1665"/>
        <v>7.0699744816637962E-3</v>
      </c>
      <c r="AY1388" s="5">
        <f t="shared" si="1666"/>
        <v>5.7927961666046583E-3</v>
      </c>
      <c r="AZ1388" s="5">
        <f t="shared" si="1667"/>
        <v>2.3731689212499588E-3</v>
      </c>
      <c r="BA1388" s="5">
        <f t="shared" si="1668"/>
        <v>6.4815339222586523E-4</v>
      </c>
      <c r="BB1388" s="5">
        <f t="shared" si="1669"/>
        <v>1.3276640869056615E-4</v>
      </c>
      <c r="BC1388" s="5">
        <f t="shared" si="1670"/>
        <v>2.1756478621280324E-5</v>
      </c>
      <c r="BD1388" s="5">
        <f t="shared" si="1671"/>
        <v>2.1526370433669067E-5</v>
      </c>
      <c r="BE1388" s="5">
        <f t="shared" si="1672"/>
        <v>4.6328586482767964E-5</v>
      </c>
      <c r="BF1388" s="5">
        <f t="shared" si="1673"/>
        <v>4.9853688342514449E-5</v>
      </c>
      <c r="BG1388" s="5">
        <f t="shared" si="1674"/>
        <v>3.5764674758308722E-5</v>
      </c>
      <c r="BH1388" s="5">
        <f t="shared" si="1675"/>
        <v>1.9242988880475647E-5</v>
      </c>
      <c r="BI1388" s="5">
        <f t="shared" si="1676"/>
        <v>8.2828684685428976E-6</v>
      </c>
      <c r="BJ1388" s="8">
        <f t="shared" si="1677"/>
        <v>0.67305878893985061</v>
      </c>
      <c r="BK1388" s="8">
        <f t="shared" si="1678"/>
        <v>0.19589160439504516</v>
      </c>
      <c r="BL1388" s="8">
        <f t="shared" si="1679"/>
        <v>0.12545849685494984</v>
      </c>
      <c r="BM1388" s="8">
        <f t="shared" si="1680"/>
        <v>0.56371649258954581</v>
      </c>
      <c r="BN1388" s="8">
        <f t="shared" si="1681"/>
        <v>0.42959871049624748</v>
      </c>
    </row>
    <row r="1389" spans="1:66" x14ac:dyDescent="0.25">
      <c r="A1389" t="s">
        <v>136</v>
      </c>
      <c r="B1389" t="s">
        <v>381</v>
      </c>
      <c r="C1389" t="s">
        <v>373</v>
      </c>
      <c r="D1389" t="s">
        <v>565</v>
      </c>
      <c r="E1389">
        <f>VLOOKUP(A1389,home!$A$2:$E$405,3,FALSE)</f>
        <v>1.4901185770751</v>
      </c>
      <c r="F1389">
        <f>VLOOKUP(B1389,home!$B$2:$E$405,3,FALSE)</f>
        <v>1.19</v>
      </c>
      <c r="G1389">
        <f>VLOOKUP(C1389,away!$B$2:$E$405,4,FALSE)</f>
        <v>0.64</v>
      </c>
      <c r="H1389">
        <f>VLOOKUP(A1389,away!$A$2:$E$405,3,FALSE)</f>
        <v>1.24901185770751</v>
      </c>
      <c r="I1389">
        <f>VLOOKUP(C1389,away!$B$2:$E$405,3,FALSE)</f>
        <v>0.98</v>
      </c>
      <c r="J1389">
        <f>VLOOKUP(B1389,home!$B$2:$E$405,4,FALSE)</f>
        <v>0.84</v>
      </c>
      <c r="K1389" s="3">
        <f t="shared" si="1626"/>
        <v>1.1348743083003963</v>
      </c>
      <c r="L1389" s="3">
        <f t="shared" si="1627"/>
        <v>1.028186561264822</v>
      </c>
      <c r="M1389" s="5">
        <f t="shared" si="1628"/>
        <v>0.11497266557025657</v>
      </c>
      <c r="N1389" s="5">
        <f t="shared" si="1629"/>
        <v>0.13047952431249768</v>
      </c>
      <c r="O1389" s="5">
        <f t="shared" si="1630"/>
        <v>0.11821334965213247</v>
      </c>
      <c r="P1389" s="5">
        <f t="shared" si="1631"/>
        <v>0.13415729341833671</v>
      </c>
      <c r="Q1389" s="5">
        <f t="shared" si="1632"/>
        <v>7.403892995075527E-2</v>
      </c>
      <c r="R1389" s="5">
        <f t="shared" si="1633"/>
        <v>6.0772688737211068E-2</v>
      </c>
      <c r="S1389" s="5">
        <f t="shared" si="1634"/>
        <v>3.9135779117723243E-2</v>
      </c>
      <c r="T1389" s="5">
        <f t="shared" si="1635"/>
        <v>7.6125832785794101E-2</v>
      </c>
      <c r="U1389" s="5">
        <f t="shared" si="1636"/>
        <v>6.8969363094197683E-2</v>
      </c>
      <c r="V1389" s="5">
        <f t="shared" si="1637"/>
        <v>5.0740081723002362E-3</v>
      </c>
      <c r="W1389" s="5">
        <f t="shared" si="1638"/>
        <v>2.8008293138388301E-2</v>
      </c>
      <c r="X1389" s="5">
        <f t="shared" si="1639"/>
        <v>2.8797750608856573E-2</v>
      </c>
      <c r="Y1389" s="5">
        <f t="shared" si="1640"/>
        <v>1.4804730085341087E-2</v>
      </c>
      <c r="Z1389" s="5">
        <f t="shared" si="1641"/>
        <v>2.0828553950510142E-2</v>
      </c>
      <c r="AA1389" s="5">
        <f t="shared" si="1642"/>
        <v>2.363779075748268E-2</v>
      </c>
      <c r="AB1389" s="5">
        <f t="shared" si="1643"/>
        <v>1.341296071782383E-2</v>
      </c>
      <c r="AC1389" s="5">
        <f t="shared" si="1644"/>
        <v>3.7004187027956829E-4</v>
      </c>
      <c r="AD1389" s="5">
        <f t="shared" si="1645"/>
        <v>7.9464730755257878E-3</v>
      </c>
      <c r="AE1389" s="5">
        <f t="shared" si="1646"/>
        <v>8.1704568257083537E-3</v>
      </c>
      <c r="AF1389" s="5">
        <f t="shared" si="1647"/>
        <v>4.2003769537938829E-3</v>
      </c>
      <c r="AG1389" s="5">
        <f t="shared" si="1648"/>
        <v>1.439590378712447E-3</v>
      </c>
      <c r="AH1389" s="5">
        <f t="shared" si="1649"/>
        <v>5.3539098156234607E-3</v>
      </c>
      <c r="AI1389" s="5">
        <f t="shared" si="1650"/>
        <v>6.0760146987083761E-3</v>
      </c>
      <c r="AJ1389" s="5">
        <f t="shared" si="1651"/>
        <v>3.4477564892098547E-3</v>
      </c>
      <c r="AK1389" s="5">
        <f t="shared" si="1652"/>
        <v>1.3042567536267458E-3</v>
      </c>
      <c r="AL1389" s="5">
        <f t="shared" si="1653"/>
        <v>1.7271519459668508E-5</v>
      </c>
      <c r="AM1389" s="5">
        <f t="shared" si="1654"/>
        <v>1.8036496270030092E-3</v>
      </c>
      <c r="AN1389" s="5">
        <f t="shared" si="1655"/>
        <v>1.8544883077148029E-3</v>
      </c>
      <c r="AO1389" s="5">
        <f t="shared" si="1656"/>
        <v>9.5337997800755111E-4</v>
      </c>
      <c r="AP1389" s="5">
        <f t="shared" si="1657"/>
        <v>3.2675082705543857E-4</v>
      </c>
      <c r="AQ1389" s="5">
        <f t="shared" si="1658"/>
        <v>8.3990202315141962E-5</v>
      </c>
      <c r="AR1389" s="5">
        <f t="shared" si="1659"/>
        <v>1.100963624529573E-3</v>
      </c>
      <c r="AS1389" s="5">
        <f t="shared" si="1660"/>
        <v>1.2494553318518962E-3</v>
      </c>
      <c r="AT1389" s="5">
        <f t="shared" si="1661"/>
        <v>7.0898737774383145E-4</v>
      </c>
      <c r="AU1389" s="5">
        <f t="shared" si="1662"/>
        <v>2.682038533035809E-4</v>
      </c>
      <c r="AV1389" s="5">
        <f t="shared" si="1663"/>
        <v>7.6094415625350563E-5</v>
      </c>
      <c r="AW1389" s="5">
        <f t="shared" si="1664"/>
        <v>5.5981912754812863E-7</v>
      </c>
      <c r="AX1389" s="5">
        <f t="shared" si="1665"/>
        <v>3.4115260381021749E-4</v>
      </c>
      <c r="AY1389" s="5">
        <f t="shared" si="1666"/>
        <v>3.507685225781677E-4</v>
      </c>
      <c r="AZ1389" s="5">
        <f t="shared" si="1667"/>
        <v>1.8032774051479416E-4</v>
      </c>
      <c r="BA1389" s="5">
        <f t="shared" si="1668"/>
        <v>6.1803519806853774E-5</v>
      </c>
      <c r="BB1389" s="5">
        <f t="shared" si="1669"/>
        <v>1.5886387126067822E-5</v>
      </c>
      <c r="BC1389" s="5">
        <f t="shared" si="1670"/>
        <v>3.2668339500146837E-6</v>
      </c>
      <c r="BD1389" s="5">
        <f t="shared" si="1671"/>
        <v>1.8866600053045265E-4</v>
      </c>
      <c r="BE1389" s="5">
        <f t="shared" si="1672"/>
        <v>2.1411219685179962E-4</v>
      </c>
      <c r="BF1389" s="5">
        <f t="shared" si="1673"/>
        <v>1.2149521565043219E-4</v>
      </c>
      <c r="BG1389" s="5">
        <f t="shared" si="1674"/>
        <v>4.5960599607697248E-5</v>
      </c>
      <c r="BH1389" s="5">
        <f t="shared" si="1675"/>
        <v>1.3039875922214218E-5</v>
      </c>
      <c r="BI1389" s="5">
        <f t="shared" si="1676"/>
        <v>2.9597240335091689E-6</v>
      </c>
      <c r="BJ1389" s="8">
        <f t="shared" si="1677"/>
        <v>0.37998742266525548</v>
      </c>
      <c r="BK1389" s="8">
        <f t="shared" si="1678"/>
        <v>0.29407782819093414</v>
      </c>
      <c r="BL1389" s="8">
        <f t="shared" si="1679"/>
        <v>0.30517802893166646</v>
      </c>
      <c r="BM1389" s="8">
        <f t="shared" si="1680"/>
        <v>0.36708717339372582</v>
      </c>
      <c r="BN1389" s="8">
        <f t="shared" si="1681"/>
        <v>0.63263445164118981</v>
      </c>
    </row>
    <row r="1390" spans="1:66" x14ac:dyDescent="0.25">
      <c r="A1390" t="s">
        <v>136</v>
      </c>
      <c r="B1390" t="s">
        <v>388</v>
      </c>
      <c r="C1390" t="s">
        <v>135</v>
      </c>
      <c r="D1390" t="s">
        <v>565</v>
      </c>
      <c r="E1390">
        <f>VLOOKUP(A1390,home!$A$2:$E$405,3,FALSE)</f>
        <v>1.4901185770751</v>
      </c>
      <c r="F1390">
        <f>VLOOKUP(B1390,home!$B$2:$E$405,3,FALSE)</f>
        <v>0.85</v>
      </c>
      <c r="G1390">
        <f>VLOOKUP(C1390,away!$B$2:$E$405,4,FALSE)</f>
        <v>1.06</v>
      </c>
      <c r="H1390">
        <f>VLOOKUP(A1390,away!$A$2:$E$405,3,FALSE)</f>
        <v>1.24901185770751</v>
      </c>
      <c r="I1390">
        <f>VLOOKUP(C1390,away!$B$2:$E$405,3,FALSE)</f>
        <v>0.55000000000000004</v>
      </c>
      <c r="J1390">
        <f>VLOOKUP(B1390,home!$B$2:$E$405,4,FALSE)</f>
        <v>1.31</v>
      </c>
      <c r="K1390" s="3">
        <f t="shared" si="1626"/>
        <v>1.3425968379446651</v>
      </c>
      <c r="L1390" s="3">
        <f t="shared" si="1627"/>
        <v>0.89991304347826107</v>
      </c>
      <c r="M1390" s="5">
        <f t="shared" si="1628"/>
        <v>0.10619164119436608</v>
      </c>
      <c r="N1390" s="5">
        <f t="shared" si="1629"/>
        <v>0.14257256168371032</v>
      </c>
      <c r="O1390" s="5">
        <f t="shared" si="1630"/>
        <v>9.5563243019173447E-2</v>
      </c>
      <c r="P1390" s="5">
        <f t="shared" si="1631"/>
        <v>0.12830290790127988</v>
      </c>
      <c r="Q1390" s="5">
        <f t="shared" si="1632"/>
        <v>9.5708735247110127E-2</v>
      </c>
      <c r="R1390" s="5">
        <f t="shared" si="1633"/>
        <v>4.299930443501853E-2</v>
      </c>
      <c r="S1390" s="5">
        <f t="shared" si="1634"/>
        <v>3.8754547888081962E-2</v>
      </c>
      <c r="T1390" s="5">
        <f t="shared" si="1635"/>
        <v>8.6129539223681995E-2</v>
      </c>
      <c r="U1390" s="5">
        <f t="shared" si="1636"/>
        <v>5.7730730168275894E-2</v>
      </c>
      <c r="V1390" s="5">
        <f t="shared" si="1637"/>
        <v>5.2026706229890739E-3</v>
      </c>
      <c r="W1390" s="5">
        <f t="shared" si="1638"/>
        <v>4.2832748435484402E-2</v>
      </c>
      <c r="X1390" s="5">
        <f t="shared" si="1639"/>
        <v>3.8545749005115489E-2</v>
      </c>
      <c r="Y1390" s="5">
        <f t="shared" si="1640"/>
        <v>1.7343911150171316E-2</v>
      </c>
      <c r="Z1390" s="5">
        <f t="shared" si="1641"/>
        <v>1.2898544973855276E-2</v>
      </c>
      <c r="AA1390" s="5">
        <f t="shared" si="1642"/>
        <v>1.7317545695985145E-2</v>
      </c>
      <c r="AB1390" s="5">
        <f t="shared" si="1643"/>
        <v>1.1625241046195953E-2</v>
      </c>
      <c r="AC1390" s="5">
        <f t="shared" si="1644"/>
        <v>3.9287330096930706E-4</v>
      </c>
      <c r="AD1390" s="5">
        <f t="shared" si="1645"/>
        <v>1.4376778152490171E-2</v>
      </c>
      <c r="AE1390" s="5">
        <f t="shared" si="1646"/>
        <v>1.29378501826192E-2</v>
      </c>
      <c r="AF1390" s="5">
        <f t="shared" si="1647"/>
        <v>5.8214700669533097E-3</v>
      </c>
      <c r="AG1390" s="5">
        <f t="shared" si="1648"/>
        <v>1.7462722818231836E-3</v>
      </c>
      <c r="AH1390" s="5">
        <f t="shared" si="1649"/>
        <v>2.9018922159658313E-3</v>
      </c>
      <c r="AI1390" s="5">
        <f t="shared" si="1650"/>
        <v>3.8960713132119621E-3</v>
      </c>
      <c r="AJ1390" s="5">
        <f t="shared" si="1651"/>
        <v>2.6154265127626502E-3</v>
      </c>
      <c r="AK1390" s="5">
        <f t="shared" si="1652"/>
        <v>1.170487788637259E-3</v>
      </c>
      <c r="AL1390" s="5">
        <f t="shared" si="1653"/>
        <v>1.8987101577562238E-5</v>
      </c>
      <c r="AM1390" s="5">
        <f t="shared" si="1654"/>
        <v>3.8604433774730457E-3</v>
      </c>
      <c r="AN1390" s="5">
        <f t="shared" si="1655"/>
        <v>3.4740633489972659E-3</v>
      </c>
      <c r="AO1390" s="5">
        <f t="shared" si="1656"/>
        <v>1.5631774608162047E-3</v>
      </c>
      <c r="AP1390" s="5">
        <f t="shared" si="1657"/>
        <v>4.6890792875324376E-4</v>
      </c>
      <c r="AQ1390" s="5">
        <f t="shared" si="1658"/>
        <v>1.0549409031885477E-4</v>
      </c>
      <c r="AR1390" s="5">
        <f t="shared" si="1659"/>
        <v>5.222901311831375E-4</v>
      </c>
      <c r="AS1390" s="5">
        <f t="shared" si="1660"/>
        <v>7.0122507861618472E-4</v>
      </c>
      <c r="AT1390" s="5">
        <f t="shared" si="1661"/>
        <v>4.7073128661879451E-4</v>
      </c>
      <c r="AU1390" s="5">
        <f t="shared" si="1662"/>
        <v>2.1066744564533917E-4</v>
      </c>
      <c r="AV1390" s="5">
        <f t="shared" si="1663"/>
        <v>7.0710361595328027E-5</v>
      </c>
      <c r="AW1390" s="5">
        <f t="shared" si="1664"/>
        <v>6.372389885605593E-7</v>
      </c>
      <c r="AX1390" s="5">
        <f t="shared" si="1665"/>
        <v>8.6383651194328886E-4</v>
      </c>
      <c r="AY1390" s="5">
        <f t="shared" si="1666"/>
        <v>7.7737774453053021E-4</v>
      </c>
      <c r="AZ1390" s="5">
        <f t="shared" si="1667"/>
        <v>3.4978618600636779E-4</v>
      </c>
      <c r="BA1390" s="5">
        <f t="shared" si="1668"/>
        <v>1.0492571707188122E-4</v>
      </c>
      <c r="BB1390" s="5">
        <f t="shared" si="1669"/>
        <v>2.3606005347323882E-5</v>
      </c>
      <c r="BC1390" s="5">
        <f t="shared" si="1670"/>
        <v>4.2486704232948696E-6</v>
      </c>
      <c r="BD1390" s="5">
        <f t="shared" si="1671"/>
        <v>7.8335950255279535E-5</v>
      </c>
      <c r="BE1390" s="5">
        <f t="shared" si="1672"/>
        <v>1.0517359911012889E-4</v>
      </c>
      <c r="BF1390" s="5">
        <f t="shared" si="1673"/>
        <v>7.0602870800259469E-5</v>
      </c>
      <c r="BG1390" s="5">
        <f t="shared" si="1674"/>
        <v>3.1597063695414702E-5</v>
      </c>
      <c r="BH1390" s="5">
        <f t="shared" si="1675"/>
        <v>1.0605529451449994E-5</v>
      </c>
      <c r="BI1390" s="5">
        <f t="shared" si="1676"/>
        <v>2.847790061249153E-6</v>
      </c>
      <c r="BJ1390" s="8">
        <f t="shared" si="1677"/>
        <v>0.46961148247084078</v>
      </c>
      <c r="BK1390" s="8">
        <f t="shared" si="1678"/>
        <v>0.27964100575379436</v>
      </c>
      <c r="BL1390" s="8">
        <f t="shared" si="1679"/>
        <v>0.23809472930225922</v>
      </c>
      <c r="BM1390" s="8">
        <f t="shared" si="1680"/>
        <v>0.38813062851454938</v>
      </c>
      <c r="BN1390" s="8">
        <f t="shared" si="1681"/>
        <v>0.61133839348065833</v>
      </c>
    </row>
    <row r="1391" spans="1:66" x14ac:dyDescent="0.25">
      <c r="A1391" t="s">
        <v>136</v>
      </c>
      <c r="B1391" t="s">
        <v>138</v>
      </c>
      <c r="C1391" t="s">
        <v>328</v>
      </c>
      <c r="D1391" t="s">
        <v>565</v>
      </c>
      <c r="E1391">
        <f>VLOOKUP(A1391,home!$A$2:$E$405,3,FALSE)</f>
        <v>1.4901185770751</v>
      </c>
      <c r="F1391">
        <f>VLOOKUP(B1391,home!$B$2:$E$405,3,FALSE)</f>
        <v>1.43</v>
      </c>
      <c r="G1391">
        <f>VLOOKUP(C1391,away!$B$2:$E$405,4,FALSE)</f>
        <v>0.73</v>
      </c>
      <c r="H1391">
        <f>VLOOKUP(A1391,away!$A$2:$E$405,3,FALSE)</f>
        <v>1.24901185770751</v>
      </c>
      <c r="I1391">
        <f>VLOOKUP(C1391,away!$B$2:$E$405,3,FALSE)</f>
        <v>1.04</v>
      </c>
      <c r="J1391">
        <f>VLOOKUP(B1391,home!$B$2:$E$405,4,FALSE)</f>
        <v>0.66</v>
      </c>
      <c r="K1391" s="3">
        <f t="shared" si="1626"/>
        <v>1.5555347826086969</v>
      </c>
      <c r="L1391" s="3">
        <f t="shared" si="1627"/>
        <v>0.85732173913043497</v>
      </c>
      <c r="M1391" s="5">
        <f t="shared" si="1628"/>
        <v>8.9559101315804038E-2</v>
      </c>
      <c r="N1391" s="5">
        <f t="shared" si="1629"/>
        <v>0.13931229719590951</v>
      </c>
      <c r="O1391" s="5">
        <f t="shared" si="1630"/>
        <v>7.6780964495023946E-2</v>
      </c>
      <c r="P1391" s="5">
        <f t="shared" si="1631"/>
        <v>0.11943546091425314</v>
      </c>
      <c r="Q1391" s="5">
        <f t="shared" si="1632"/>
        <v>0.10835256196667864</v>
      </c>
      <c r="R1391" s="5">
        <f t="shared" si="1633"/>
        <v>3.2912995006493057E-2</v>
      </c>
      <c r="S1391" s="5">
        <f t="shared" si="1634"/>
        <v>3.9819597099069064E-2</v>
      </c>
      <c r="T1391" s="5">
        <f t="shared" si="1635"/>
        <v>9.2893006864511143E-2</v>
      </c>
      <c r="U1391" s="5">
        <f t="shared" si="1636"/>
        <v>5.1197308532426301E-2</v>
      </c>
      <c r="V1391" s="5">
        <f t="shared" si="1637"/>
        <v>5.9003519129625153E-3</v>
      </c>
      <c r="W1391" s="5">
        <f t="shared" si="1638"/>
        <v>5.6182059641310948E-2</v>
      </c>
      <c r="X1391" s="5">
        <f t="shared" si="1639"/>
        <v>4.8166101079618516E-2</v>
      </c>
      <c r="Y1391" s="5">
        <f t="shared" si="1640"/>
        <v>2.0646922772355435E-2</v>
      </c>
      <c r="Z1391" s="5">
        <f t="shared" si="1641"/>
        <v>9.4056753729859829E-3</v>
      </c>
      <c r="AA1391" s="5">
        <f t="shared" si="1642"/>
        <v>1.4630855196605726E-2</v>
      </c>
      <c r="AB1391" s="5">
        <f t="shared" si="1643"/>
        <v>1.1379402078815706E-2</v>
      </c>
      <c r="AC1391" s="5">
        <f t="shared" si="1644"/>
        <v>4.9179204006582122E-4</v>
      </c>
      <c r="AD1391" s="5">
        <f t="shared" si="1645"/>
        <v>2.1848286982663872E-2</v>
      </c>
      <c r="AE1391" s="5">
        <f t="shared" si="1646"/>
        <v>1.8731011392998233E-2</v>
      </c>
      <c r="AF1391" s="5">
        <f t="shared" si="1647"/>
        <v>8.029251631558619E-3</v>
      </c>
      <c r="AG1391" s="5">
        <f t="shared" si="1648"/>
        <v>2.2945506575612392E-3</v>
      </c>
      <c r="AH1391" s="5">
        <f t="shared" si="1649"/>
        <v>2.0159224921161615E-3</v>
      </c>
      <c r="AI1391" s="5">
        <f t="shared" si="1650"/>
        <v>3.1358375555298953E-3</v>
      </c>
      <c r="AJ1391" s="5">
        <f t="shared" si="1651"/>
        <v>2.4389521951186919E-3</v>
      </c>
      <c r="AK1391" s="5">
        <f t="shared" si="1652"/>
        <v>1.264624990875653E-3</v>
      </c>
      <c r="AL1391" s="5">
        <f t="shared" si="1653"/>
        <v>2.6234032327815287E-5</v>
      </c>
      <c r="AM1391" s="5">
        <f t="shared" si="1654"/>
        <v>6.797154068390091E-3</v>
      </c>
      <c r="AN1391" s="5">
        <f t="shared" si="1655"/>
        <v>5.8273479470497044E-3</v>
      </c>
      <c r="AO1391" s="5">
        <f t="shared" si="1656"/>
        <v>2.4979560382414113E-3</v>
      </c>
      <c r="AP1391" s="5">
        <f t="shared" si="1657"/>
        <v>7.1385067165883275E-4</v>
      </c>
      <c r="AQ1391" s="5">
        <f t="shared" si="1658"/>
        <v>1.5299992482649489E-4</v>
      </c>
      <c r="AR1391" s="5">
        <f t="shared" si="1659"/>
        <v>3.4565883537863762E-4</v>
      </c>
      <c r="AS1391" s="5">
        <f t="shared" si="1660"/>
        <v>5.3768434134748443E-4</v>
      </c>
      <c r="AT1391" s="5">
        <f t="shared" si="1661"/>
        <v>4.1819334751502985E-4</v>
      </c>
      <c r="AU1391" s="5">
        <f t="shared" si="1662"/>
        <v>2.1683809930506508E-4</v>
      </c>
      <c r="AV1391" s="5">
        <f t="shared" si="1663"/>
        <v>8.4324801415946885E-5</v>
      </c>
      <c r="AW1391" s="5">
        <f t="shared" si="1664"/>
        <v>9.7182062418308725E-7</v>
      </c>
      <c r="AX1391" s="5">
        <f t="shared" si="1665"/>
        <v>1.7622015960218347E-3</v>
      </c>
      <c r="AY1391" s="5">
        <f t="shared" si="1666"/>
        <v>1.5107737369998674E-3</v>
      </c>
      <c r="AZ1391" s="5">
        <f t="shared" si="1667"/>
        <v>6.4760958381865634E-4</v>
      </c>
      <c r="BA1391" s="5">
        <f t="shared" si="1668"/>
        <v>1.8506992489231589E-4</v>
      </c>
      <c r="BB1391" s="5">
        <f t="shared" si="1669"/>
        <v>3.9666117467354809E-5</v>
      </c>
      <c r="BC1391" s="5">
        <f t="shared" si="1670"/>
        <v>6.801324962332951E-6</v>
      </c>
      <c r="BD1391" s="5">
        <f t="shared" si="1671"/>
        <v>4.9390138982102377E-5</v>
      </c>
      <c r="BE1391" s="5">
        <f t="shared" si="1672"/>
        <v>7.6828079104537947E-5</v>
      </c>
      <c r="BF1391" s="5">
        <f t="shared" si="1673"/>
        <v>5.9754374664060604E-5</v>
      </c>
      <c r="BG1391" s="5">
        <f t="shared" si="1674"/>
        <v>3.0983336067659383E-5</v>
      </c>
      <c r="BH1391" s="5">
        <f t="shared" si="1675"/>
        <v>1.2048914233624688E-5</v>
      </c>
      <c r="BI1391" s="5">
        <f t="shared" si="1676"/>
        <v>3.7485010366144412E-6</v>
      </c>
      <c r="BJ1391" s="8">
        <f t="shared" si="1677"/>
        <v>0.53659748111949512</v>
      </c>
      <c r="BK1391" s="8">
        <f t="shared" si="1678"/>
        <v>0.25674331105148229</v>
      </c>
      <c r="BL1391" s="8">
        <f t="shared" si="1679"/>
        <v>0.19759231531205593</v>
      </c>
      <c r="BM1391" s="8">
        <f t="shared" si="1680"/>
        <v>0.43247560004548119</v>
      </c>
      <c r="BN1391" s="8">
        <f t="shared" si="1681"/>
        <v>0.56635338089416232</v>
      </c>
    </row>
    <row r="1392" spans="1:66" x14ac:dyDescent="0.25">
      <c r="A1392" t="s">
        <v>136</v>
      </c>
      <c r="B1392" t="s">
        <v>516</v>
      </c>
      <c r="C1392" t="s">
        <v>472</v>
      </c>
      <c r="D1392" t="s">
        <v>565</v>
      </c>
      <c r="E1392">
        <f>VLOOKUP(A1392,home!$A$2:$E$405,3,FALSE)</f>
        <v>1.4901185770751</v>
      </c>
      <c r="F1392" t="e">
        <f>VLOOKUP(B1392,home!$B$2:$E$405,3,FALSE)</f>
        <v>#N/A</v>
      </c>
      <c r="G1392">
        <f>VLOOKUP(C1392,away!$B$2:$E$405,4,FALSE)</f>
        <v>0.92</v>
      </c>
      <c r="H1392">
        <f>VLOOKUP(A1392,away!$A$2:$E$405,3,FALSE)</f>
        <v>1.24901185770751</v>
      </c>
      <c r="I1392">
        <f>VLOOKUP(C1392,away!$B$2:$E$405,3,FALSE)</f>
        <v>0.76</v>
      </c>
      <c r="J1392" t="e">
        <f>VLOOKUP(B1392,home!$B$2:$E$405,4,FALSE)</f>
        <v>#N/A</v>
      </c>
      <c r="K1392" s="3" t="e">
        <f t="shared" si="1626"/>
        <v>#N/A</v>
      </c>
      <c r="L1392" s="3" t="e">
        <f t="shared" si="1627"/>
        <v>#N/A</v>
      </c>
      <c r="M1392" s="5" t="e">
        <f t="shared" si="1628"/>
        <v>#N/A</v>
      </c>
      <c r="N1392" s="5" t="e">
        <f t="shared" si="1629"/>
        <v>#N/A</v>
      </c>
      <c r="O1392" s="5" t="e">
        <f t="shared" si="1630"/>
        <v>#N/A</v>
      </c>
      <c r="P1392" s="5" t="e">
        <f t="shared" si="1631"/>
        <v>#N/A</v>
      </c>
      <c r="Q1392" s="5" t="e">
        <f t="shared" si="1632"/>
        <v>#N/A</v>
      </c>
      <c r="R1392" s="5" t="e">
        <f t="shared" si="1633"/>
        <v>#N/A</v>
      </c>
      <c r="S1392" s="5" t="e">
        <f t="shared" si="1634"/>
        <v>#N/A</v>
      </c>
      <c r="T1392" s="5" t="e">
        <f t="shared" si="1635"/>
        <v>#N/A</v>
      </c>
      <c r="U1392" s="5" t="e">
        <f t="shared" si="1636"/>
        <v>#N/A</v>
      </c>
      <c r="V1392" s="5" t="e">
        <f t="shared" si="1637"/>
        <v>#N/A</v>
      </c>
      <c r="W1392" s="5" t="e">
        <f t="shared" si="1638"/>
        <v>#N/A</v>
      </c>
      <c r="X1392" s="5" t="e">
        <f t="shared" si="1639"/>
        <v>#N/A</v>
      </c>
      <c r="Y1392" s="5" t="e">
        <f t="shared" si="1640"/>
        <v>#N/A</v>
      </c>
      <c r="Z1392" s="5" t="e">
        <f t="shared" si="1641"/>
        <v>#N/A</v>
      </c>
      <c r="AA1392" s="5" t="e">
        <f t="shared" si="1642"/>
        <v>#N/A</v>
      </c>
      <c r="AB1392" s="5" t="e">
        <f t="shared" si="1643"/>
        <v>#N/A</v>
      </c>
      <c r="AC1392" s="5" t="e">
        <f t="shared" si="1644"/>
        <v>#N/A</v>
      </c>
      <c r="AD1392" s="5" t="e">
        <f t="shared" si="1645"/>
        <v>#N/A</v>
      </c>
      <c r="AE1392" s="5" t="e">
        <f t="shared" si="1646"/>
        <v>#N/A</v>
      </c>
      <c r="AF1392" s="5" t="e">
        <f t="shared" si="1647"/>
        <v>#N/A</v>
      </c>
      <c r="AG1392" s="5" t="e">
        <f t="shared" si="1648"/>
        <v>#N/A</v>
      </c>
      <c r="AH1392" s="5" t="e">
        <f t="shared" si="1649"/>
        <v>#N/A</v>
      </c>
      <c r="AI1392" s="5" t="e">
        <f t="shared" si="1650"/>
        <v>#N/A</v>
      </c>
      <c r="AJ1392" s="5" t="e">
        <f t="shared" si="1651"/>
        <v>#N/A</v>
      </c>
      <c r="AK1392" s="5" t="e">
        <f t="shared" si="1652"/>
        <v>#N/A</v>
      </c>
      <c r="AL1392" s="5" t="e">
        <f t="shared" si="1653"/>
        <v>#N/A</v>
      </c>
      <c r="AM1392" s="5" t="e">
        <f t="shared" si="1654"/>
        <v>#N/A</v>
      </c>
      <c r="AN1392" s="5" t="e">
        <f t="shared" si="1655"/>
        <v>#N/A</v>
      </c>
      <c r="AO1392" s="5" t="e">
        <f t="shared" si="1656"/>
        <v>#N/A</v>
      </c>
      <c r="AP1392" s="5" t="e">
        <f t="shared" si="1657"/>
        <v>#N/A</v>
      </c>
      <c r="AQ1392" s="5" t="e">
        <f t="shared" si="1658"/>
        <v>#N/A</v>
      </c>
      <c r="AR1392" s="5" t="e">
        <f t="shared" si="1659"/>
        <v>#N/A</v>
      </c>
      <c r="AS1392" s="5" t="e">
        <f t="shared" si="1660"/>
        <v>#N/A</v>
      </c>
      <c r="AT1392" s="5" t="e">
        <f t="shared" si="1661"/>
        <v>#N/A</v>
      </c>
      <c r="AU1392" s="5" t="e">
        <f t="shared" si="1662"/>
        <v>#N/A</v>
      </c>
      <c r="AV1392" s="5" t="e">
        <f t="shared" si="1663"/>
        <v>#N/A</v>
      </c>
      <c r="AW1392" s="5" t="e">
        <f t="shared" si="1664"/>
        <v>#N/A</v>
      </c>
      <c r="AX1392" s="5" t="e">
        <f t="shared" si="1665"/>
        <v>#N/A</v>
      </c>
      <c r="AY1392" s="5" t="e">
        <f t="shared" si="1666"/>
        <v>#N/A</v>
      </c>
      <c r="AZ1392" s="5" t="e">
        <f t="shared" si="1667"/>
        <v>#N/A</v>
      </c>
      <c r="BA1392" s="5" t="e">
        <f t="shared" si="1668"/>
        <v>#N/A</v>
      </c>
      <c r="BB1392" s="5" t="e">
        <f t="shared" si="1669"/>
        <v>#N/A</v>
      </c>
      <c r="BC1392" s="5" t="e">
        <f t="shared" si="1670"/>
        <v>#N/A</v>
      </c>
      <c r="BD1392" s="5" t="e">
        <f t="shared" si="1671"/>
        <v>#N/A</v>
      </c>
      <c r="BE1392" s="5" t="e">
        <f t="shared" si="1672"/>
        <v>#N/A</v>
      </c>
      <c r="BF1392" s="5" t="e">
        <f t="shared" si="1673"/>
        <v>#N/A</v>
      </c>
      <c r="BG1392" s="5" t="e">
        <f t="shared" si="1674"/>
        <v>#N/A</v>
      </c>
      <c r="BH1392" s="5" t="e">
        <f t="shared" si="1675"/>
        <v>#N/A</v>
      </c>
      <c r="BI1392" s="5" t="e">
        <f t="shared" si="1676"/>
        <v>#N/A</v>
      </c>
      <c r="BJ1392" s="8" t="e">
        <f t="shared" si="1677"/>
        <v>#N/A</v>
      </c>
      <c r="BK1392" s="8" t="e">
        <f t="shared" si="1678"/>
        <v>#N/A</v>
      </c>
      <c r="BL1392" s="8" t="e">
        <f t="shared" si="1679"/>
        <v>#N/A</v>
      </c>
      <c r="BM1392" s="8" t="e">
        <f t="shared" si="1680"/>
        <v>#N/A</v>
      </c>
      <c r="BN1392" s="8" t="e">
        <f t="shared" si="1681"/>
        <v>#N/A</v>
      </c>
    </row>
    <row r="1393" spans="1:66" x14ac:dyDescent="0.25">
      <c r="A1393" t="s">
        <v>72</v>
      </c>
      <c r="B1393" t="s">
        <v>78</v>
      </c>
      <c r="C1393" t="s">
        <v>326</v>
      </c>
      <c r="D1393" t="s">
        <v>566</v>
      </c>
      <c r="E1393">
        <f>VLOOKUP(A1393,home!$A$2:$E$405,3,FALSE)</f>
        <v>1.4148550724637701</v>
      </c>
      <c r="F1393">
        <f>VLOOKUP(B1393,home!$B$2:$E$405,3,FALSE)</f>
        <v>1.1399999999999999</v>
      </c>
      <c r="G1393">
        <f>VLOOKUP(C1393,away!$B$2:$E$405,4,FALSE)</f>
        <v>1.01</v>
      </c>
      <c r="H1393">
        <f>VLOOKUP(A1393,away!$A$2:$E$405,3,FALSE)</f>
        <v>1.0942028985507199</v>
      </c>
      <c r="I1393">
        <f>VLOOKUP(C1393,away!$B$2:$E$405,3,FALSE)</f>
        <v>0.86</v>
      </c>
      <c r="J1393">
        <f>VLOOKUP(B1393,home!$B$2:$E$405,4,FALSE)</f>
        <v>0.87</v>
      </c>
      <c r="K1393" s="3">
        <f t="shared" si="1626"/>
        <v>1.6290641304347846</v>
      </c>
      <c r="L1393" s="3">
        <f t="shared" si="1627"/>
        <v>0.81868260869564868</v>
      </c>
      <c r="M1393" s="5">
        <f t="shared" si="1628"/>
        <v>8.6488247689985046E-2</v>
      </c>
      <c r="N1393" s="5">
        <f t="shared" si="1629"/>
        <v>0.14089490201591373</v>
      </c>
      <c r="O1393" s="5">
        <f t="shared" si="1630"/>
        <v>7.0806424240352356E-2</v>
      </c>
      <c r="P1393" s="5">
        <f t="shared" si="1631"/>
        <v>0.11534820593430606</v>
      </c>
      <c r="Q1393" s="5">
        <f t="shared" si="1632"/>
        <v>0.11476341551762438</v>
      </c>
      <c r="R1393" s="5">
        <f t="shared" si="1633"/>
        <v>2.8983994054751241E-2</v>
      </c>
      <c r="S1393" s="5">
        <f t="shared" si="1634"/>
        <v>3.8459585457076409E-2</v>
      </c>
      <c r="T1393" s="5">
        <f t="shared" si="1635"/>
        <v>9.3954812398791415E-2</v>
      </c>
      <c r="U1393" s="5">
        <f t="shared" si="1636"/>
        <v>4.7216785071330293E-2</v>
      </c>
      <c r="V1393" s="5">
        <f t="shared" si="1637"/>
        <v>5.6992254271386999E-3</v>
      </c>
      <c r="W1393" s="5">
        <f t="shared" si="1638"/>
        <v>6.2318987901981544E-2</v>
      </c>
      <c r="X1393" s="5">
        <f t="shared" si="1639"/>
        <v>5.1019471586866816E-2</v>
      </c>
      <c r="Y1393" s="5">
        <f t="shared" si="1640"/>
        <v>2.0884377046504827E-2</v>
      </c>
      <c r="Z1393" s="5">
        <f t="shared" si="1641"/>
        <v>7.9095639543876398E-3</v>
      </c>
      <c r="AA1393" s="5">
        <f t="shared" si="1642"/>
        <v>1.2885186925472816E-2</v>
      </c>
      <c r="AB1393" s="5">
        <f t="shared" si="1643"/>
        <v>1.0495397917117517E-2</v>
      </c>
      <c r="AC1393" s="5">
        <f t="shared" si="1644"/>
        <v>4.7506124082896049E-4</v>
      </c>
      <c r="AD1393" s="5">
        <f t="shared" si="1645"/>
        <v>2.5380406959029361E-2</v>
      </c>
      <c r="AE1393" s="5">
        <f t="shared" si="1646"/>
        <v>2.0778497778975349E-2</v>
      </c>
      <c r="AF1393" s="5">
        <f t="shared" si="1647"/>
        <v>8.5054973832341396E-3</v>
      </c>
      <c r="AG1393" s="5">
        <f t="shared" si="1648"/>
        <v>2.3211009286533803E-3</v>
      </c>
      <c r="AH1393" s="5">
        <f t="shared" si="1649"/>
        <v>1.6188556129557859E-3</v>
      </c>
      <c r="AI1393" s="5">
        <f t="shared" si="1650"/>
        <v>2.6372196114192877E-3</v>
      </c>
      <c r="AJ1393" s="5">
        <f t="shared" si="1651"/>
        <v>2.1480999365211619E-3</v>
      </c>
      <c r="AK1393" s="5">
        <f t="shared" si="1652"/>
        <v>1.1664641850586209E-3</v>
      </c>
      <c r="AL1393" s="5">
        <f t="shared" si="1653"/>
        <v>2.5343310011305148E-5</v>
      </c>
      <c r="AM1393" s="5">
        <f t="shared" si="1654"/>
        <v>8.2692621185584264E-3</v>
      </c>
      <c r="AN1393" s="5">
        <f t="shared" si="1655"/>
        <v>6.7699010832095183E-3</v>
      </c>
      <c r="AO1393" s="5">
        <f t="shared" si="1656"/>
        <v>2.7712001397067329E-3</v>
      </c>
      <c r="AP1393" s="5">
        <f t="shared" si="1657"/>
        <v>7.5624445319761821E-4</v>
      </c>
      <c r="AQ1393" s="5">
        <f t="shared" si="1658"/>
        <v>1.5478104543886011E-4</v>
      </c>
      <c r="AR1393" s="5">
        <f t="shared" si="1659"/>
        <v>2.6506578726324725E-4</v>
      </c>
      <c r="AS1393" s="5">
        <f t="shared" si="1660"/>
        <v>4.3180916623601347E-4</v>
      </c>
      <c r="AT1393" s="5">
        <f t="shared" si="1661"/>
        <v>3.5172241195402038E-4</v>
      </c>
      <c r="AU1393" s="5">
        <f t="shared" si="1662"/>
        <v>1.9099278839476713E-4</v>
      </c>
      <c r="AV1393" s="5">
        <f t="shared" si="1663"/>
        <v>7.7784875186409034E-5</v>
      </c>
      <c r="AW1393" s="5">
        <f t="shared" si="1664"/>
        <v>9.3888971440871964E-7</v>
      </c>
      <c r="AX1393" s="5">
        <f t="shared" si="1665"/>
        <v>2.2451930504177788E-3</v>
      </c>
      <c r="AY1393" s="5">
        <f t="shared" si="1666"/>
        <v>1.8381005035413682E-3</v>
      </c>
      <c r="AZ1393" s="5">
        <f t="shared" si="1667"/>
        <v>7.5241045764201631E-4</v>
      </c>
      <c r="BA1393" s="5">
        <f t="shared" si="1668"/>
        <v>2.0532845209075097E-4</v>
      </c>
      <c r="BB1393" s="5">
        <f t="shared" si="1669"/>
        <v>4.2024708199273879E-5</v>
      </c>
      <c r="BC1393" s="5">
        <f t="shared" si="1670"/>
        <v>6.8809795476509917E-6</v>
      </c>
      <c r="BD1393" s="5">
        <f t="shared" si="1671"/>
        <v>3.6167458365440182E-5</v>
      </c>
      <c r="BE1393" s="5">
        <f t="shared" si="1672"/>
        <v>5.8919109112132079E-5</v>
      </c>
      <c r="BF1393" s="5">
        <f t="shared" si="1673"/>
        <v>4.7991503625873835E-5</v>
      </c>
      <c r="BG1393" s="5">
        <f t="shared" si="1674"/>
        <v>2.6060412374180658E-5</v>
      </c>
      <c r="BH1393" s="5">
        <f t="shared" si="1675"/>
        <v>1.0613520755779129E-5</v>
      </c>
      <c r="BI1393" s="5">
        <f t="shared" si="1676"/>
        <v>3.4580211921729743E-6</v>
      </c>
      <c r="BJ1393" s="8">
        <f t="shared" si="1677"/>
        <v>0.56463279650912479</v>
      </c>
      <c r="BK1393" s="8">
        <f t="shared" si="1678"/>
        <v>0.2483337695628878</v>
      </c>
      <c r="BL1393" s="8">
        <f t="shared" si="1679"/>
        <v>0.17945901260943911</v>
      </c>
      <c r="BM1393" s="8">
        <f t="shared" si="1680"/>
        <v>0.44121279156907972</v>
      </c>
      <c r="BN1393" s="8">
        <f t="shared" si="1681"/>
        <v>0.55728518945293282</v>
      </c>
    </row>
    <row r="1394" spans="1:66" x14ac:dyDescent="0.25">
      <c r="A1394" t="s">
        <v>72</v>
      </c>
      <c r="B1394" t="s">
        <v>86</v>
      </c>
      <c r="C1394" t="s">
        <v>365</v>
      </c>
      <c r="D1394" t="s">
        <v>566</v>
      </c>
      <c r="E1394">
        <f>VLOOKUP(A1394,home!$A$2:$E$405,3,FALSE)</f>
        <v>1.4148550724637701</v>
      </c>
      <c r="F1394">
        <f>VLOOKUP(B1394,home!$B$2:$E$405,3,FALSE)</f>
        <v>0.98</v>
      </c>
      <c r="G1394">
        <f>VLOOKUP(C1394,away!$B$2:$E$405,4,FALSE)</f>
        <v>1.04</v>
      </c>
      <c r="H1394">
        <f>VLOOKUP(A1394,away!$A$2:$E$405,3,FALSE)</f>
        <v>1.0942028985507199</v>
      </c>
      <c r="I1394">
        <f>VLOOKUP(C1394,away!$B$2:$E$405,3,FALSE)</f>
        <v>0.92</v>
      </c>
      <c r="J1394">
        <f>VLOOKUP(B1394,home!$B$2:$E$405,4,FALSE)</f>
        <v>0.64</v>
      </c>
      <c r="K1394" s="3">
        <f t="shared" si="1626"/>
        <v>1.4420202898550745</v>
      </c>
      <c r="L1394" s="3">
        <f t="shared" si="1627"/>
        <v>0.64426666666666399</v>
      </c>
      <c r="M1394" s="5">
        <f t="shared" si="1628"/>
        <v>0.12414724520491145</v>
      </c>
      <c r="N1394" s="5">
        <f t="shared" si="1629"/>
        <v>0.17902284651509542</v>
      </c>
      <c r="O1394" s="5">
        <f t="shared" si="1630"/>
        <v>7.9983931844017281E-2</v>
      </c>
      <c r="P1394" s="5">
        <f t="shared" si="1631"/>
        <v>0.11533845258145832</v>
      </c>
      <c r="Q1394" s="5">
        <f t="shared" si="1632"/>
        <v>0.12907728851118921</v>
      </c>
      <c r="R1394" s="5">
        <f t="shared" si="1633"/>
        <v>2.5765490578019322E-2</v>
      </c>
      <c r="S1394" s="5">
        <f t="shared" si="1634"/>
        <v>2.6788670626416416E-2</v>
      </c>
      <c r="T1394" s="5">
        <f t="shared" si="1635"/>
        <v>8.3160194411475152E-2</v>
      </c>
      <c r="U1394" s="5">
        <f t="shared" si="1636"/>
        <v>3.7154360191573615E-2</v>
      </c>
      <c r="V1394" s="5">
        <f t="shared" si="1637"/>
        <v>2.7653218578072092E-3</v>
      </c>
      <c r="W1394" s="5">
        <f t="shared" si="1638"/>
        <v>6.2044022997537397E-2</v>
      </c>
      <c r="X1394" s="5">
        <f t="shared" si="1639"/>
        <v>3.9972895883213254E-2</v>
      </c>
      <c r="Y1394" s="5">
        <f t="shared" si="1640"/>
        <v>1.2876602193845708E-2</v>
      </c>
      <c r="Z1394" s="5">
        <f t="shared" si="1641"/>
        <v>5.5332822432439498E-3</v>
      </c>
      <c r="AA1394" s="5">
        <f t="shared" si="1642"/>
        <v>7.9791052642525766E-3</v>
      </c>
      <c r="AB1394" s="5">
        <f t="shared" si="1643"/>
        <v>5.7530158429708262E-3</v>
      </c>
      <c r="AC1394" s="5">
        <f t="shared" si="1644"/>
        <v>1.6056938247135838E-4</v>
      </c>
      <c r="AD1394" s="5">
        <f t="shared" si="1645"/>
        <v>2.236718500667095E-2</v>
      </c>
      <c r="AE1394" s="5">
        <f t="shared" si="1646"/>
        <v>1.4410431726964474E-2</v>
      </c>
      <c r="AF1394" s="5">
        <f t="shared" si="1647"/>
        <v>4.6420804069794699E-3</v>
      </c>
      <c r="AG1394" s="5">
        <f t="shared" si="1648"/>
        <v>9.9691255673443131E-4</v>
      </c>
      <c r="AH1394" s="5">
        <f t="shared" si="1649"/>
        <v>8.912273266451549E-4</v>
      </c>
      <c r="AI1394" s="5">
        <f t="shared" si="1650"/>
        <v>1.2851678878956095E-3</v>
      </c>
      <c r="AJ1394" s="5">
        <f t="shared" si="1651"/>
        <v>9.2661908510783045E-4</v>
      </c>
      <c r="AK1394" s="5">
        <f t="shared" si="1652"/>
        <v>4.4540117389747926E-4</v>
      </c>
      <c r="AL1394" s="5">
        <f t="shared" si="1653"/>
        <v>5.9670511659405384E-6</v>
      </c>
      <c r="AM1394" s="5">
        <f t="shared" si="1654"/>
        <v>6.4507869213123424E-3</v>
      </c>
      <c r="AN1394" s="5">
        <f t="shared" si="1655"/>
        <v>4.156026987170814E-3</v>
      </c>
      <c r="AO1394" s="5">
        <f t="shared" si="1656"/>
        <v>1.3387948268006192E-3</v>
      </c>
      <c r="AP1394" s="5">
        <f t="shared" si="1657"/>
        <v>2.8751362680446958E-4</v>
      </c>
      <c r="AQ1394" s="5">
        <f t="shared" si="1658"/>
        <v>4.6308861490639701E-5</v>
      </c>
      <c r="AR1394" s="5">
        <f t="shared" si="1659"/>
        <v>1.1483761179598326E-4</v>
      </c>
      <c r="AS1394" s="5">
        <f t="shared" si="1660"/>
        <v>1.6559816624830829E-4</v>
      </c>
      <c r="AT1394" s="5">
        <f t="shared" si="1661"/>
        <v>1.1939795784642718E-4</v>
      </c>
      <c r="AU1394" s="5">
        <f t="shared" si="1662"/>
        <v>5.7391425927269636E-5</v>
      </c>
      <c r="AV1394" s="5">
        <f t="shared" si="1663"/>
        <v>2.0689900162709354E-5</v>
      </c>
      <c r="AW1394" s="5">
        <f t="shared" si="1664"/>
        <v>1.5399062952715008E-7</v>
      </c>
      <c r="AX1394" s="5">
        <f t="shared" si="1665"/>
        <v>1.5503609376773578E-3</v>
      </c>
      <c r="AY1394" s="5">
        <f t="shared" si="1666"/>
        <v>9.9884587344759479E-4</v>
      </c>
      <c r="AZ1394" s="5">
        <f t="shared" si="1667"/>
        <v>3.2176155069991714E-4</v>
      </c>
      <c r="BA1394" s="5">
        <f t="shared" si="1668"/>
        <v>6.910008057697749E-5</v>
      </c>
      <c r="BB1394" s="5">
        <f t="shared" si="1669"/>
        <v>1.1129719644931792E-5</v>
      </c>
      <c r="BC1394" s="5">
        <f t="shared" si="1670"/>
        <v>1.434101475314939E-6</v>
      </c>
      <c r="BD1394" s="5">
        <f t="shared" si="1671"/>
        <v>1.2331007559959746E-5</v>
      </c>
      <c r="BE1394" s="5">
        <f t="shared" si="1672"/>
        <v>1.7781563095818266E-5</v>
      </c>
      <c r="BF1394" s="5">
        <f t="shared" si="1673"/>
        <v>1.2820687384754078E-5</v>
      </c>
      <c r="BG1394" s="5">
        <f t="shared" si="1674"/>
        <v>6.1625637795681246E-6</v>
      </c>
      <c r="BH1394" s="5">
        <f t="shared" si="1675"/>
        <v>2.2216355019158031E-6</v>
      </c>
      <c r="BI1394" s="5">
        <f t="shared" si="1676"/>
        <v>6.4072869408498998E-7</v>
      </c>
      <c r="BJ1394" s="8">
        <f t="shared" si="1677"/>
        <v>0.56380252369680617</v>
      </c>
      <c r="BK1394" s="8">
        <f t="shared" si="1678"/>
        <v>0.27020507257767828</v>
      </c>
      <c r="BL1394" s="8">
        <f t="shared" si="1679"/>
        <v>0.16071419244237653</v>
      </c>
      <c r="BM1394" s="8">
        <f t="shared" si="1680"/>
        <v>0.34592112384259605</v>
      </c>
      <c r="BN1394" s="8">
        <f t="shared" si="1681"/>
        <v>0.65333525523469105</v>
      </c>
    </row>
    <row r="1395" spans="1:66" x14ac:dyDescent="0.25">
      <c r="A1395" t="s">
        <v>72</v>
      </c>
      <c r="B1395" t="s">
        <v>82</v>
      </c>
      <c r="C1395" t="s">
        <v>79</v>
      </c>
      <c r="D1395" t="s">
        <v>566</v>
      </c>
      <c r="E1395">
        <f>VLOOKUP(A1395,home!$A$2:$E$405,3,FALSE)</f>
        <v>1.4148550724637701</v>
      </c>
      <c r="F1395">
        <f>VLOOKUP(B1395,home!$B$2:$E$405,3,FALSE)</f>
        <v>0.42</v>
      </c>
      <c r="G1395">
        <f>VLOOKUP(C1395,away!$B$2:$E$405,4,FALSE)</f>
        <v>1.48</v>
      </c>
      <c r="H1395">
        <f>VLOOKUP(A1395,away!$A$2:$E$405,3,FALSE)</f>
        <v>1.0942028985507199</v>
      </c>
      <c r="I1395">
        <f>VLOOKUP(C1395,away!$B$2:$E$405,3,FALSE)</f>
        <v>0.89</v>
      </c>
      <c r="J1395">
        <f>VLOOKUP(B1395,home!$B$2:$E$405,4,FALSE)</f>
        <v>1.73</v>
      </c>
      <c r="K1395" s="3">
        <f t="shared" si="1626"/>
        <v>0.87947391304347944</v>
      </c>
      <c r="L1395" s="3">
        <f t="shared" si="1627"/>
        <v>1.6847442028985435</v>
      </c>
      <c r="M1395" s="5">
        <f t="shared" si="1628"/>
        <v>7.6979346841674845E-2</v>
      </c>
      <c r="N1395" s="5">
        <f t="shared" si="1629"/>
        <v>6.7701327390378999E-2</v>
      </c>
      <c r="O1395" s="5">
        <f t="shared" si="1630"/>
        <v>0.12969050833442802</v>
      </c>
      <c r="P1395" s="5">
        <f t="shared" si="1631"/>
        <v>0.11405941884947739</v>
      </c>
      <c r="Q1395" s="5">
        <f t="shared" si="1632"/>
        <v>2.9770775659127155E-2</v>
      </c>
      <c r="R1395" s="5">
        <f t="shared" si="1633"/>
        <v>0.10924766604369643</v>
      </c>
      <c r="S1395" s="5">
        <f t="shared" si="1634"/>
        <v>4.2250134490740596E-2</v>
      </c>
      <c r="T1395" s="5">
        <f t="shared" si="1635"/>
        <v>5.015614170750754E-2</v>
      </c>
      <c r="U1395" s="5">
        <f t="shared" si="1636"/>
        <v>9.6080472346316961E-2</v>
      </c>
      <c r="V1395" s="5">
        <f t="shared" si="1637"/>
        <v>6.9557268483072341E-3</v>
      </c>
      <c r="W1395" s="5">
        <f t="shared" si="1638"/>
        <v>8.7275401877573745E-3</v>
      </c>
      <c r="X1395" s="5">
        <f t="shared" si="1639"/>
        <v>1.4703672736888305E-2</v>
      </c>
      <c r="Y1395" s="5">
        <f t="shared" si="1640"/>
        <v>1.2385963702394968E-2</v>
      </c>
      <c r="Z1395" s="5">
        <f t="shared" si="1641"/>
        <v>6.1351457349104542E-2</v>
      </c>
      <c r="AA1395" s="5">
        <f t="shared" si="1642"/>
        <v>5.3957006265737108E-2</v>
      </c>
      <c r="AB1395" s="5">
        <f t="shared" si="1643"/>
        <v>2.3726889718319676E-2</v>
      </c>
      <c r="AC1395" s="5">
        <f t="shared" si="1644"/>
        <v>6.4413881331813901E-4</v>
      </c>
      <c r="AD1395" s="5">
        <f t="shared" si="1645"/>
        <v>1.9189109800428002E-3</v>
      </c>
      <c r="AE1395" s="5">
        <f t="shared" si="1646"/>
        <v>3.2328741495054702E-3</v>
      </c>
      <c r="AF1395" s="5">
        <f t="shared" si="1647"/>
        <v>2.7232829910399507E-3</v>
      </c>
      <c r="AG1395" s="5">
        <f t="shared" si="1648"/>
        <v>1.5293450773355877E-3</v>
      </c>
      <c r="AH1395" s="5">
        <f t="shared" si="1649"/>
        <v>2.5840378027070277E-2</v>
      </c>
      <c r="AI1395" s="5">
        <f t="shared" si="1650"/>
        <v>2.2725938377990244E-2</v>
      </c>
      <c r="AJ1395" s="5">
        <f t="shared" si="1651"/>
        <v>9.9934349764380318E-3</v>
      </c>
      <c r="AK1395" s="5">
        <f t="shared" si="1652"/>
        <v>2.9296551211578422E-3</v>
      </c>
      <c r="AL1395" s="5">
        <f t="shared" si="1653"/>
        <v>3.8176524857539505E-5</v>
      </c>
      <c r="AM1395" s="5">
        <f t="shared" si="1654"/>
        <v>3.37526429680068E-4</v>
      </c>
      <c r="AN1395" s="5">
        <f t="shared" si="1655"/>
        <v>5.686456957285375E-4</v>
      </c>
      <c r="AO1395" s="5">
        <f t="shared" si="1656"/>
        <v>4.7901126969093137E-4</v>
      </c>
      <c r="AP1395" s="5">
        <f t="shared" si="1657"/>
        <v>2.6900381991162245E-4</v>
      </c>
      <c r="AQ1395" s="5">
        <f t="shared" si="1658"/>
        <v>1.1330065653841744E-4</v>
      </c>
      <c r="AR1395" s="5">
        <f t="shared" si="1659"/>
        <v>8.7068854163627005E-3</v>
      </c>
      <c r="AS1395" s="5">
        <f t="shared" si="1660"/>
        <v>7.65747858754971E-3</v>
      </c>
      <c r="AT1395" s="5">
        <f t="shared" si="1661"/>
        <v>3.3672763287194997E-3</v>
      </c>
      <c r="AU1395" s="5">
        <f t="shared" si="1662"/>
        <v>9.8714389637253978E-4</v>
      </c>
      <c r="AV1395" s="5">
        <f t="shared" si="1663"/>
        <v>2.170418263199361E-4</v>
      </c>
      <c r="AW1395" s="5">
        <f t="shared" si="1664"/>
        <v>1.5712700215478159E-6</v>
      </c>
      <c r="AX1395" s="5">
        <f t="shared" si="1665"/>
        <v>4.9474281644387351E-5</v>
      </c>
      <c r="AY1395" s="5">
        <f t="shared" si="1666"/>
        <v>8.3351509192951416E-5</v>
      </c>
      <c r="AZ1395" s="5">
        <f t="shared" si="1667"/>
        <v>7.0212985957834783E-5</v>
      </c>
      <c r="BA1395" s="5">
        <f t="shared" si="1668"/>
        <v>3.9430307020219666E-5</v>
      </c>
      <c r="BB1395" s="5">
        <f t="shared" si="1669"/>
        <v>1.6607495292706204E-5</v>
      </c>
      <c r="BC1395" s="5">
        <f t="shared" si="1670"/>
        <v>5.5958762838103197E-6</v>
      </c>
      <c r="BD1395" s="5">
        <f t="shared" si="1671"/>
        <v>2.4448124550864926E-3</v>
      </c>
      <c r="BE1395" s="5">
        <f t="shared" si="1672"/>
        <v>2.1501487765323533E-3</v>
      </c>
      <c r="BF1395" s="5">
        <f t="shared" si="1673"/>
        <v>9.4549987906127942E-4</v>
      </c>
      <c r="BG1395" s="5">
        <f t="shared" si="1674"/>
        <v>2.7718082614005331E-4</v>
      </c>
      <c r="BH1395" s="5">
        <f t="shared" si="1675"/>
        <v>6.0943326446504244E-5</v>
      </c>
      <c r="BI1395" s="5">
        <f t="shared" si="1676"/>
        <v>1.0719613156758655E-5</v>
      </c>
      <c r="BJ1395" s="8">
        <f t="shared" si="1677"/>
        <v>0.19488199490891964</v>
      </c>
      <c r="BK1395" s="8">
        <f t="shared" si="1678"/>
        <v>0.24101029387756873</v>
      </c>
      <c r="BL1395" s="8">
        <f t="shared" si="1679"/>
        <v>0.50101708014290247</v>
      </c>
      <c r="BM1395" s="8">
        <f t="shared" si="1680"/>
        <v>0.47073000292054107</v>
      </c>
      <c r="BN1395" s="8">
        <f t="shared" si="1681"/>
        <v>0.52744904311878282</v>
      </c>
    </row>
    <row r="1396" spans="1:66" x14ac:dyDescent="0.25">
      <c r="A1396" t="s">
        <v>72</v>
      </c>
      <c r="B1396" t="s">
        <v>84</v>
      </c>
      <c r="C1396" t="s">
        <v>103</v>
      </c>
      <c r="D1396" t="s">
        <v>566</v>
      </c>
      <c r="E1396">
        <f>VLOOKUP(A1396,home!$A$2:$E$405,3,FALSE)</f>
        <v>1.4148550724637701</v>
      </c>
      <c r="F1396">
        <f>VLOOKUP(B1396,home!$B$2:$E$405,3,FALSE)</f>
        <v>1.25</v>
      </c>
      <c r="G1396">
        <f>VLOOKUP(C1396,away!$B$2:$E$405,4,FALSE)</f>
        <v>0.98</v>
      </c>
      <c r="H1396">
        <f>VLOOKUP(A1396,away!$A$2:$E$405,3,FALSE)</f>
        <v>1.0942028985507199</v>
      </c>
      <c r="I1396">
        <f>VLOOKUP(C1396,away!$B$2:$E$405,3,FALSE)</f>
        <v>0.77</v>
      </c>
      <c r="J1396">
        <f>VLOOKUP(B1396,home!$B$2:$E$405,4,FALSE)</f>
        <v>0.8</v>
      </c>
      <c r="K1396" s="3">
        <f t="shared" si="1626"/>
        <v>1.7331974637681185</v>
      </c>
      <c r="L1396" s="3">
        <f t="shared" si="1627"/>
        <v>0.67402898550724355</v>
      </c>
      <c r="M1396" s="5">
        <f t="shared" si="1628"/>
        <v>9.0064747623025423E-2</v>
      </c>
      <c r="N1396" s="5">
        <f t="shared" si="1629"/>
        <v>0.15609999215514334</v>
      </c>
      <c r="O1396" s="5">
        <f t="shared" si="1630"/>
        <v>6.0706250470313756E-2</v>
      </c>
      <c r="P1396" s="5">
        <f t="shared" si="1631"/>
        <v>0.10521591935001995</v>
      </c>
      <c r="Q1396" s="5">
        <f t="shared" si="1632"/>
        <v>0.13527605524875885</v>
      </c>
      <c r="R1396" s="5">
        <f t="shared" si="1633"/>
        <v>2.04588862092271E-2</v>
      </c>
      <c r="S1396" s="5">
        <f t="shared" si="1634"/>
        <v>3.0728975478302771E-2</v>
      </c>
      <c r="T1396" s="5">
        <f t="shared" si="1635"/>
        <v>9.1179982282742766E-2</v>
      </c>
      <c r="U1396" s="5">
        <f t="shared" si="1636"/>
        <v>3.5459289689352948E-2</v>
      </c>
      <c r="V1396" s="5">
        <f t="shared" si="1637"/>
        <v>3.9887074958890392E-3</v>
      </c>
      <c r="W1396" s="5">
        <f t="shared" si="1638"/>
        <v>7.8153371955234904E-2</v>
      </c>
      <c r="X1396" s="5">
        <f t="shared" si="1639"/>
        <v>5.2677638012957252E-2</v>
      </c>
      <c r="Y1396" s="5">
        <f t="shared" si="1640"/>
        <v>1.7753127454395688E-2</v>
      </c>
      <c r="Z1396" s="5">
        <f t="shared" si="1641"/>
        <v>4.5966274387378254E-3</v>
      </c>
      <c r="AA1396" s="5">
        <f t="shared" si="1642"/>
        <v>7.9668630187073406E-3</v>
      </c>
      <c r="AB1396" s="5">
        <f t="shared" si="1643"/>
        <v>6.904073389105792E-3</v>
      </c>
      <c r="AC1396" s="5">
        <f t="shared" si="1644"/>
        <v>2.9123182021427007E-4</v>
      </c>
      <c r="AD1396" s="5">
        <f t="shared" si="1645"/>
        <v>3.3863806514434852E-2</v>
      </c>
      <c r="AE1396" s="5">
        <f t="shared" si="1646"/>
        <v>2.282518715033811E-2</v>
      </c>
      <c r="AF1396" s="5">
        <f t="shared" si="1647"/>
        <v>7.6924188694776838E-3</v>
      </c>
      <c r="AG1396" s="5">
        <f t="shared" si="1648"/>
        <v>1.7283044288969398E-3</v>
      </c>
      <c r="AH1396" s="5">
        <f t="shared" si="1649"/>
        <v>7.7456503232180404E-4</v>
      </c>
      <c r="AI1396" s="5">
        <f t="shared" si="1650"/>
        <v>1.3424741495436214E-3</v>
      </c>
      <c r="AJ1396" s="5">
        <f t="shared" si="1651"/>
        <v>1.1633863955816336E-3</v>
      </c>
      <c r="AK1396" s="5">
        <f t="shared" si="1652"/>
        <v>6.7212611673480682E-4</v>
      </c>
      <c r="AL1396" s="5">
        <f t="shared" si="1653"/>
        <v>1.3608975549936642E-5</v>
      </c>
      <c r="AM1396" s="5">
        <f t="shared" si="1654"/>
        <v>1.1738532712870562E-2</v>
      </c>
      <c r="AN1396" s="5">
        <f t="shared" si="1655"/>
        <v>7.9121112957997366E-3</v>
      </c>
      <c r="AO1396" s="5">
        <f t="shared" si="1656"/>
        <v>2.6664961749641495E-3</v>
      </c>
      <c r="AP1396" s="5">
        <f t="shared" si="1657"/>
        <v>5.9909857055667683E-4</v>
      </c>
      <c r="AQ1396" s="5">
        <f t="shared" si="1658"/>
        <v>1.0095245043278918E-4</v>
      </c>
      <c r="AR1396" s="5">
        <f t="shared" si="1659"/>
        <v>1.0441585658905023E-4</v>
      </c>
      <c r="AS1396" s="5">
        <f t="shared" si="1660"/>
        <v>1.8097329781731743E-4</v>
      </c>
      <c r="AT1396" s="5">
        <f t="shared" si="1661"/>
        <v>1.568312303933635E-4</v>
      </c>
      <c r="AU1396" s="5">
        <f t="shared" si="1662"/>
        <v>9.0606496919137043E-5</v>
      </c>
      <c r="AV1396" s="5">
        <f t="shared" si="1663"/>
        <v>3.9259737665290503E-5</v>
      </c>
      <c r="AW1396" s="5">
        <f t="shared" si="1664"/>
        <v>4.4162083133662148E-7</v>
      </c>
      <c r="AX1396" s="5">
        <f t="shared" si="1665"/>
        <v>3.3908658543843916E-3</v>
      </c>
      <c r="AY1396" s="5">
        <f t="shared" si="1666"/>
        <v>2.2855418718218641E-3</v>
      </c>
      <c r="AZ1396" s="5">
        <f t="shared" si="1667"/>
        <v>7.7026073459920876E-4</v>
      </c>
      <c r="BA1396" s="5">
        <f t="shared" si="1668"/>
        <v>1.7305935383932292E-4</v>
      </c>
      <c r="BB1396" s="5">
        <f t="shared" si="1669"/>
        <v>2.916175517521448E-5</v>
      </c>
      <c r="BC1396" s="5">
        <f t="shared" si="1670"/>
        <v>3.9311736512720873E-6</v>
      </c>
      <c r="BD1396" s="5">
        <f t="shared" si="1671"/>
        <v>1.1729885647931214E-5</v>
      </c>
      <c r="BE1396" s="5">
        <f t="shared" si="1672"/>
        <v>2.0330208055284434E-5</v>
      </c>
      <c r="BF1396" s="5">
        <f t="shared" si="1673"/>
        <v>1.7618132519648581E-5</v>
      </c>
      <c r="BG1396" s="5">
        <f t="shared" si="1674"/>
        <v>1.0178567533128511E-5</v>
      </c>
      <c r="BH1396" s="5">
        <f t="shared" si="1675"/>
        <v>4.4103668583027084E-6</v>
      </c>
      <c r="BI1396" s="5">
        <f t="shared" si="1676"/>
        <v>1.5288073306194447E-6</v>
      </c>
      <c r="BJ1396" s="8">
        <f t="shared" si="1677"/>
        <v>0.62691989602047549</v>
      </c>
      <c r="BK1396" s="8">
        <f t="shared" si="1678"/>
        <v>0.23258873261482324</v>
      </c>
      <c r="BL1396" s="8">
        <f t="shared" si="1679"/>
        <v>0.13608579705821794</v>
      </c>
      <c r="BM1396" s="8">
        <f t="shared" si="1680"/>
        <v>0.43008410182477547</v>
      </c>
      <c r="BN1396" s="8">
        <f t="shared" si="1681"/>
        <v>0.56782185105648841</v>
      </c>
    </row>
    <row r="1397" spans="1:66" x14ac:dyDescent="0.25">
      <c r="A1397" t="s">
        <v>72</v>
      </c>
      <c r="B1397" t="s">
        <v>367</v>
      </c>
      <c r="C1397" t="s">
        <v>93</v>
      </c>
      <c r="D1397" t="s">
        <v>566</v>
      </c>
      <c r="E1397">
        <f>VLOOKUP(A1397,home!$A$2:$E$405,3,FALSE)</f>
        <v>1.4148550724637701</v>
      </c>
      <c r="F1397">
        <f>VLOOKUP(B1397,home!$B$2:$E$405,3,FALSE)</f>
        <v>1.01</v>
      </c>
      <c r="G1397">
        <f>VLOOKUP(C1397,away!$B$2:$E$405,4,FALSE)</f>
        <v>0.99</v>
      </c>
      <c r="H1397">
        <f>VLOOKUP(A1397,away!$A$2:$E$405,3,FALSE)</f>
        <v>1.0942028985507199</v>
      </c>
      <c r="I1397">
        <f>VLOOKUP(C1397,away!$B$2:$E$405,3,FALSE)</f>
        <v>0.87</v>
      </c>
      <c r="J1397">
        <f>VLOOKUP(B1397,home!$B$2:$E$405,4,FALSE)</f>
        <v>1.75</v>
      </c>
      <c r="K1397" s="3">
        <f t="shared" si="1626"/>
        <v>1.4147135869565237</v>
      </c>
      <c r="L1397" s="3">
        <f t="shared" si="1627"/>
        <v>1.6659239130434711</v>
      </c>
      <c r="M1397" s="5">
        <f t="shared" si="1628"/>
        <v>4.5929966960011018E-2</v>
      </c>
      <c r="N1397" s="5">
        <f t="shared" si="1629"/>
        <v>6.4977748306791802E-2</v>
      </c>
      <c r="O1397" s="5">
        <f t="shared" si="1630"/>
        <v>7.6515830283978889E-2</v>
      </c>
      <c r="P1397" s="5">
        <f t="shared" si="1631"/>
        <v>0.10824798472000438</v>
      </c>
      <c r="Q1397" s="5">
        <f t="shared" si="1632"/>
        <v>4.5962451689729823E-2</v>
      </c>
      <c r="R1397" s="5">
        <f t="shared" si="1633"/>
        <v>6.3734775698228135E-2</v>
      </c>
      <c r="S1397" s="5">
        <f t="shared" si="1634"/>
        <v>6.3779853173769274E-2</v>
      </c>
      <c r="T1397" s="5">
        <f t="shared" si="1635"/>
        <v>7.6569947372026201E-2</v>
      </c>
      <c r="U1397" s="5">
        <f t="shared" si="1636"/>
        <v>9.0166453141909797E-2</v>
      </c>
      <c r="V1397" s="5">
        <f t="shared" si="1637"/>
        <v>1.6701854363548541E-2</v>
      </c>
      <c r="W1397" s="5">
        <f t="shared" si="1638"/>
        <v>2.1674568298431209E-2</v>
      </c>
      <c r="X1397" s="5">
        <f t="shared" si="1639"/>
        <v>3.610818163325049E-2</v>
      </c>
      <c r="Y1397" s="5">
        <f t="shared" si="1640"/>
        <v>3.0076741619674528E-2</v>
      </c>
      <c r="Z1397" s="5">
        <f t="shared" si="1641"/>
        <v>3.5392428976046712E-2</v>
      </c>
      <c r="AA1397" s="5">
        <f t="shared" si="1642"/>
        <v>5.0070150147807052E-2</v>
      </c>
      <c r="AB1397" s="5">
        <f t="shared" si="1643"/>
        <v>3.5417460857527922E-2</v>
      </c>
      <c r="AC1397" s="5">
        <f t="shared" si="1644"/>
        <v>2.460188570235675E-3</v>
      </c>
      <c r="AD1397" s="5">
        <f t="shared" si="1645"/>
        <v>7.6658265658019406E-3</v>
      </c>
      <c r="AE1397" s="5">
        <f t="shared" si="1646"/>
        <v>1.2770683789213361E-2</v>
      </c>
      <c r="AF1397" s="5">
        <f t="shared" si="1647"/>
        <v>1.0637493755183575E-2</v>
      </c>
      <c r="AG1397" s="5">
        <f t="shared" si="1648"/>
        <v>5.9070850738703034E-3</v>
      </c>
      <c r="AH1397" s="5">
        <f t="shared" si="1649"/>
        <v>1.4740273442972223E-2</v>
      </c>
      <c r="AI1397" s="5">
        <f t="shared" si="1650"/>
        <v>2.0853265115227219E-2</v>
      </c>
      <c r="AJ1397" s="5">
        <f t="shared" si="1651"/>
        <v>1.4750698745459225E-2</v>
      </c>
      <c r="AK1397" s="5">
        <f t="shared" si="1652"/>
        <v>6.9560046441012411E-3</v>
      </c>
      <c r="AL1397" s="5">
        <f t="shared" si="1653"/>
        <v>2.3192740808288746E-4</v>
      </c>
      <c r="AM1397" s="5">
        <f t="shared" si="1654"/>
        <v>2.1689897995784539E-3</v>
      </c>
      <c r="AN1397" s="5">
        <f t="shared" si="1655"/>
        <v>3.6133719742651115E-3</v>
      </c>
      <c r="AO1397" s="5">
        <f t="shared" si="1656"/>
        <v>3.0098013893246744E-3</v>
      </c>
      <c r="AP1397" s="5">
        <f t="shared" si="1657"/>
        <v>1.6713667026624791E-3</v>
      </c>
      <c r="AQ1397" s="5">
        <f t="shared" si="1658"/>
        <v>6.9609243935751038E-4</v>
      </c>
      <c r="AR1397" s="5">
        <f t="shared" si="1659"/>
        <v>4.9112348026894024E-3</v>
      </c>
      <c r="AS1397" s="5">
        <f t="shared" si="1660"/>
        <v>6.947990604098439E-3</v>
      </c>
      <c r="AT1397" s="5">
        <f t="shared" si="1661"/>
        <v>4.9147083548321639E-3</v>
      </c>
      <c r="AU1397" s="5">
        <f t="shared" si="1662"/>
        <v>2.3176348951699363E-3</v>
      </c>
      <c r="AV1397" s="5">
        <f t="shared" si="1663"/>
        <v>8.1969739395036645E-4</v>
      </c>
      <c r="AW1397" s="5">
        <f t="shared" si="1664"/>
        <v>1.5183547781781288E-5</v>
      </c>
      <c r="AX1397" s="5">
        <f t="shared" si="1665"/>
        <v>5.1141655657229205E-4</v>
      </c>
      <c r="AY1397" s="5">
        <f t="shared" si="1666"/>
        <v>8.5198107112013032E-4</v>
      </c>
      <c r="AZ1397" s="5">
        <f t="shared" si="1667"/>
        <v>7.0966781991970785E-4</v>
      </c>
      <c r="BA1397" s="5">
        <f t="shared" si="1668"/>
        <v>3.9408419717388969E-4</v>
      </c>
      <c r="BB1397" s="5">
        <f t="shared" si="1669"/>
        <v>1.6412857195613034E-4</v>
      </c>
      <c r="BC1397" s="5">
        <f t="shared" si="1670"/>
        <v>5.4685142567078635E-5</v>
      </c>
      <c r="BD1397" s="5">
        <f t="shared" si="1671"/>
        <v>1.3636239167286015E-3</v>
      </c>
      <c r="BE1397" s="5">
        <f t="shared" si="1672"/>
        <v>1.9291372824948236E-3</v>
      </c>
      <c r="BF1397" s="5">
        <f t="shared" si="1673"/>
        <v>1.3645883623249065E-3</v>
      </c>
      <c r="BG1397" s="5">
        <f t="shared" si="1674"/>
        <v>6.4350056559459913E-4</v>
      </c>
      <c r="BH1397" s="5">
        <f t="shared" si="1675"/>
        <v>2.2759224834022169E-4</v>
      </c>
      <c r="BI1397" s="5">
        <f t="shared" si="1676"/>
        <v>6.4395569202578974E-5</v>
      </c>
      <c r="BJ1397" s="8">
        <f t="shared" si="1677"/>
        <v>0.32619631376847069</v>
      </c>
      <c r="BK1397" s="8">
        <f t="shared" si="1678"/>
        <v>0.23820375626677193</v>
      </c>
      <c r="BL1397" s="8">
        <f t="shared" si="1679"/>
        <v>0.39870901607263776</v>
      </c>
      <c r="BM1397" s="8">
        <f t="shared" si="1680"/>
        <v>0.5922959599018448</v>
      </c>
      <c r="BN1397" s="8">
        <f t="shared" si="1681"/>
        <v>0.40536875765874403</v>
      </c>
    </row>
    <row r="1398" spans="1:66" x14ac:dyDescent="0.25">
      <c r="A1398" t="s">
        <v>72</v>
      </c>
      <c r="B1398" t="s">
        <v>63</v>
      </c>
      <c r="C1398" t="s">
        <v>74</v>
      </c>
      <c r="D1398" t="s">
        <v>566</v>
      </c>
      <c r="E1398">
        <f>VLOOKUP(A1398,home!$A$2:$E$405,3,FALSE)</f>
        <v>1.4148550724637701</v>
      </c>
      <c r="F1398">
        <f>VLOOKUP(B1398,home!$B$2:$E$405,3,FALSE)</f>
        <v>1.01</v>
      </c>
      <c r="G1398">
        <f>VLOOKUP(C1398,away!$B$2:$E$405,4,FALSE)</f>
        <v>1.29</v>
      </c>
      <c r="H1398">
        <f>VLOOKUP(A1398,away!$A$2:$E$405,3,FALSE)</f>
        <v>1.0942028985507199</v>
      </c>
      <c r="I1398">
        <f>VLOOKUP(C1398,away!$B$2:$E$405,3,FALSE)</f>
        <v>0.71</v>
      </c>
      <c r="J1398">
        <f>VLOOKUP(B1398,home!$B$2:$E$405,4,FALSE)</f>
        <v>0.64</v>
      </c>
      <c r="K1398" s="3">
        <f t="shared" si="1626"/>
        <v>1.8434146739130461</v>
      </c>
      <c r="L1398" s="3">
        <f t="shared" si="1627"/>
        <v>0.49720579710144713</v>
      </c>
      <c r="M1398" s="5">
        <f t="shared" si="1628"/>
        <v>9.6267888261555232E-2</v>
      </c>
      <c r="N1398" s="5">
        <f t="shared" si="1629"/>
        <v>0.17746163784797242</v>
      </c>
      <c r="O1398" s="5">
        <f t="shared" si="1630"/>
        <v>4.7864952118359616E-2</v>
      </c>
      <c r="P1398" s="5">
        <f t="shared" si="1631"/>
        <v>8.8234955101129456E-2</v>
      </c>
      <c r="Q1398" s="5">
        <f t="shared" si="1632"/>
        <v>0.16356769363279758</v>
      </c>
      <c r="R1398" s="5">
        <f t="shared" si="1633"/>
        <v>1.1899365835615796E-2</v>
      </c>
      <c r="S1398" s="5">
        <f t="shared" si="1634"/>
        <v>2.0218079575366175E-2</v>
      </c>
      <c r="T1398" s="5">
        <f t="shared" si="1635"/>
        <v>8.132680549274042E-2</v>
      </c>
      <c r="U1398" s="5">
        <f t="shared" si="1636"/>
        <v>2.1935465591633733E-2</v>
      </c>
      <c r="V1398" s="5">
        <f t="shared" si="1637"/>
        <v>2.05900127674813E-3</v>
      </c>
      <c r="W1398" s="5">
        <f t="shared" si="1638"/>
        <v>0.10050769554027086</v>
      </c>
      <c r="X1398" s="5">
        <f t="shared" si="1639"/>
        <v>4.9973008875929939E-2</v>
      </c>
      <c r="Y1398" s="5">
        <f t="shared" si="1640"/>
        <v>1.2423434855857217E-2</v>
      </c>
      <c r="Z1398" s="5">
        <f t="shared" si="1641"/>
        <v>1.9721445584330263E-3</v>
      </c>
      <c r="AA1398" s="5">
        <f t="shared" si="1642"/>
        <v>3.6354802180932058E-3</v>
      </c>
      <c r="AB1398" s="5">
        <f t="shared" si="1643"/>
        <v>3.3508487903768087E-3</v>
      </c>
      <c r="AC1398" s="5">
        <f t="shared" si="1644"/>
        <v>1.1794943288451155E-4</v>
      </c>
      <c r="AD1398" s="5">
        <f t="shared" si="1645"/>
        <v>4.6319340200030035E-2</v>
      </c>
      <c r="AE1398" s="5">
        <f t="shared" si="1646"/>
        <v>2.3030244465369037E-2</v>
      </c>
      <c r="AF1398" s="5">
        <f t="shared" si="1647"/>
        <v>5.7253855284225014E-3</v>
      </c>
      <c r="AG1398" s="5">
        <f t="shared" si="1648"/>
        <v>9.4889829179079996E-4</v>
      </c>
      <c r="AH1398" s="5">
        <f t="shared" si="1649"/>
        <v>2.451404267937436E-4</v>
      </c>
      <c r="AI1398" s="5">
        <f t="shared" si="1650"/>
        <v>4.518954599208938E-4</v>
      </c>
      <c r="AJ1398" s="5">
        <f t="shared" si="1651"/>
        <v>4.1651536094643025E-4</v>
      </c>
      <c r="AK1398" s="5">
        <f t="shared" si="1652"/>
        <v>2.5593684275961281E-4</v>
      </c>
      <c r="AL1398" s="5">
        <f t="shared" si="1653"/>
        <v>4.3242925975451042E-6</v>
      </c>
      <c r="AM1398" s="5">
        <f t="shared" si="1654"/>
        <v>1.7077150282141164E-2</v>
      </c>
      <c r="AN1398" s="5">
        <f t="shared" si="1655"/>
        <v>8.4908581182531993E-3</v>
      </c>
      <c r="AO1398" s="5">
        <f t="shared" si="1656"/>
        <v>2.1108519393806873E-3</v>
      </c>
      <c r="AP1398" s="5">
        <f t="shared" si="1657"/>
        <v>3.4984260702763676E-4</v>
      </c>
      <c r="AQ1398" s="5">
        <f t="shared" si="1658"/>
        <v>4.3485943071806114E-5</v>
      </c>
      <c r="AR1398" s="5">
        <f t="shared" si="1659"/>
        <v>2.4377048261154452E-5</v>
      </c>
      <c r="AS1398" s="5">
        <f t="shared" si="1660"/>
        <v>4.4937008471298628E-5</v>
      </c>
      <c r="AT1398" s="5">
        <f t="shared" si="1661"/>
        <v>4.1418770408873376E-5</v>
      </c>
      <c r="AU1398" s="5">
        <f t="shared" si="1662"/>
        <v>2.5450656382384215E-5</v>
      </c>
      <c r="AV1398" s="5">
        <f t="shared" si="1663"/>
        <v>1.1729028359001446E-5</v>
      </c>
      <c r="AW1398" s="5">
        <f t="shared" si="1664"/>
        <v>1.1009606459144372E-7</v>
      </c>
      <c r="AX1398" s="5">
        <f t="shared" si="1665"/>
        <v>5.2467115697862228E-3</v>
      </c>
      <c r="AY1398" s="5">
        <f t="shared" si="1666"/>
        <v>2.6086954082169436E-3</v>
      </c>
      <c r="AZ1398" s="5">
        <f t="shared" si="1667"/>
        <v>6.4852923991869527E-4</v>
      </c>
      <c r="BA1398" s="5">
        <f t="shared" si="1668"/>
        <v>1.0748416589245684E-4</v>
      </c>
      <c r="BB1398" s="5">
        <f t="shared" si="1669"/>
        <v>1.3360437594585793E-5</v>
      </c>
      <c r="BC1398" s="5">
        <f t="shared" si="1670"/>
        <v>1.3285774047680345E-6</v>
      </c>
      <c r="BD1398" s="5">
        <f t="shared" si="1671"/>
        <v>2.0200682852779568E-6</v>
      </c>
      <c r="BE1398" s="5">
        <f t="shared" si="1672"/>
        <v>3.723823519387751E-6</v>
      </c>
      <c r="BF1398" s="5">
        <f t="shared" si="1673"/>
        <v>3.4322754593509518E-6</v>
      </c>
      <c r="BG1398" s="5">
        <f t="shared" si="1674"/>
        <v>2.1090356488930618E-6</v>
      </c>
      <c r="BH1398" s="5">
        <f t="shared" si="1675"/>
        <v>9.7195681574379839E-7</v>
      </c>
      <c r="BI1398" s="5">
        <f t="shared" si="1676"/>
        <v>3.5834389131038331E-7</v>
      </c>
      <c r="BJ1398" s="8">
        <f t="shared" si="1677"/>
        <v>0.69798244301986878</v>
      </c>
      <c r="BK1398" s="8">
        <f t="shared" si="1678"/>
        <v>0.20951089334849801</v>
      </c>
      <c r="BL1398" s="8">
        <f t="shared" si="1679"/>
        <v>9.021612866000249E-2</v>
      </c>
      <c r="BM1398" s="8">
        <f t="shared" si="1680"/>
        <v>0.4117765314772201</v>
      </c>
      <c r="BN1398" s="8">
        <f t="shared" si="1681"/>
        <v>0.58529649279743012</v>
      </c>
    </row>
    <row r="1399" spans="1:66" x14ac:dyDescent="0.25">
      <c r="D1399" s="7"/>
      <c r="E1399" s="10"/>
      <c r="F1399" s="10"/>
      <c r="G1399" s="10"/>
      <c r="H1399" s="10"/>
      <c r="I1399" s="10"/>
      <c r="J1399" s="10"/>
      <c r="K1399" s="12"/>
      <c r="L1399" s="12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4"/>
      <c r="BK1399" s="14"/>
      <c r="BL1399" s="14"/>
      <c r="BM1399" s="14"/>
      <c r="BN1399" s="14"/>
    </row>
    <row r="1400" spans="1:66" x14ac:dyDescent="0.25">
      <c r="D1400" s="7"/>
      <c r="E1400" s="10"/>
      <c r="F1400" s="10"/>
      <c r="G1400" s="10"/>
      <c r="H1400" s="10"/>
      <c r="I1400" s="10"/>
      <c r="J1400" s="10"/>
      <c r="K1400" s="12"/>
      <c r="L1400" s="12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4"/>
      <c r="BK1400" s="14"/>
      <c r="BL1400" s="14"/>
      <c r="BM1400" s="14"/>
      <c r="BN1400" s="14"/>
    </row>
    <row r="1401" spans="1:66" x14ac:dyDescent="0.25">
      <c r="D1401" s="7"/>
      <c r="E1401" s="10"/>
      <c r="F1401" s="10"/>
      <c r="G1401" s="10"/>
      <c r="H1401" s="10"/>
      <c r="I1401" s="10"/>
      <c r="J1401" s="10"/>
      <c r="K1401" s="12"/>
      <c r="L1401" s="12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4"/>
      <c r="BK1401" s="14"/>
      <c r="BL1401" s="14"/>
      <c r="BM1401" s="14"/>
      <c r="BN1401" s="14"/>
    </row>
    <row r="1402" spans="1:66" x14ac:dyDescent="0.25">
      <c r="D1402" s="7"/>
      <c r="E1402" s="10"/>
      <c r="F1402" s="10"/>
      <c r="G1402" s="10"/>
      <c r="H1402" s="10"/>
      <c r="I1402" s="10"/>
      <c r="J1402" s="10"/>
      <c r="K1402" s="12"/>
      <c r="L1402" s="12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4"/>
      <c r="BK1402" s="14"/>
      <c r="BL1402" s="14"/>
      <c r="BM1402" s="14"/>
      <c r="BN1402" s="14"/>
    </row>
    <row r="1403" spans="1:66" x14ac:dyDescent="0.25">
      <c r="D1403" s="7"/>
      <c r="E1403" s="10"/>
      <c r="F1403" s="10"/>
      <c r="G1403" s="10"/>
      <c r="H1403" s="10"/>
      <c r="I1403" s="10"/>
      <c r="J1403" s="10"/>
      <c r="K1403" s="12"/>
      <c r="L1403" s="12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4"/>
      <c r="BK1403" s="14"/>
      <c r="BL1403" s="14"/>
      <c r="BM1403" s="14"/>
      <c r="BN1403" s="14"/>
    </row>
    <row r="1404" spans="1:66" x14ac:dyDescent="0.25">
      <c r="D1404" s="7"/>
      <c r="E1404" s="10"/>
      <c r="F1404" s="10"/>
      <c r="G1404" s="10"/>
      <c r="H1404" s="10"/>
      <c r="I1404" s="10"/>
      <c r="J1404" s="10"/>
      <c r="K1404" s="12"/>
      <c r="L1404" s="12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4"/>
      <c r="BK1404" s="14"/>
      <c r="BL1404" s="14"/>
      <c r="BM1404" s="14"/>
      <c r="BN1404" s="14"/>
    </row>
    <row r="1405" spans="1:66" x14ac:dyDescent="0.25">
      <c r="D1405" s="7"/>
      <c r="E1405" s="10"/>
      <c r="F1405" s="10"/>
      <c r="G1405" s="10"/>
      <c r="H1405" s="10"/>
      <c r="I1405" s="10"/>
      <c r="J1405" s="10"/>
      <c r="K1405" s="12"/>
      <c r="L1405" s="12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4"/>
      <c r="BK1405" s="14"/>
      <c r="BL1405" s="14"/>
      <c r="BM1405" s="14"/>
      <c r="BN1405" s="14"/>
    </row>
    <row r="1406" spans="1:66" x14ac:dyDescent="0.25">
      <c r="D1406" s="7"/>
      <c r="E1406" s="10"/>
      <c r="F1406" s="10"/>
      <c r="G1406" s="10"/>
      <c r="H1406" s="10"/>
      <c r="I1406" s="10"/>
      <c r="J1406" s="10"/>
      <c r="K1406" s="12"/>
      <c r="L1406" s="12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4"/>
      <c r="BK1406" s="14"/>
      <c r="BL1406" s="14"/>
      <c r="BM1406" s="14"/>
      <c r="BN1406" s="14"/>
    </row>
    <row r="1407" spans="1:66" x14ac:dyDescent="0.25">
      <c r="D1407" s="7"/>
      <c r="E1407" s="10"/>
      <c r="F1407" s="10"/>
      <c r="G1407" s="10"/>
      <c r="H1407" s="10"/>
      <c r="I1407" s="10"/>
      <c r="J1407" s="10"/>
      <c r="K1407" s="12"/>
      <c r="L1407" s="12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4"/>
      <c r="BK1407" s="14"/>
      <c r="BL1407" s="14"/>
      <c r="BM1407" s="14"/>
      <c r="BN1407" s="14"/>
    </row>
    <row r="1408" spans="1:66" x14ac:dyDescent="0.25">
      <c r="D1408" s="7"/>
      <c r="E1408" s="10"/>
      <c r="F1408" s="10"/>
      <c r="G1408" s="10"/>
      <c r="H1408" s="10"/>
      <c r="I1408" s="10"/>
      <c r="J1408" s="10"/>
      <c r="K1408" s="12"/>
      <c r="L1408" s="12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4"/>
      <c r="BK1408" s="14"/>
      <c r="BL1408" s="14"/>
      <c r="BM1408" s="14"/>
      <c r="BN1408" s="14"/>
    </row>
    <row r="1409" spans="4:66" x14ac:dyDescent="0.25">
      <c r="D1409" s="7"/>
      <c r="E1409" s="10"/>
      <c r="F1409" s="10"/>
      <c r="G1409" s="10"/>
      <c r="H1409" s="10"/>
      <c r="I1409" s="10"/>
      <c r="J1409" s="10"/>
      <c r="K1409" s="12"/>
      <c r="L1409" s="12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4"/>
      <c r="BK1409" s="14"/>
      <c r="BL1409" s="14"/>
      <c r="BM1409" s="14"/>
      <c r="BN1409" s="14"/>
    </row>
    <row r="1410" spans="4:66" x14ac:dyDescent="0.25">
      <c r="D1410" s="7"/>
      <c r="E1410" s="10"/>
      <c r="F1410" s="10"/>
      <c r="G1410" s="10"/>
      <c r="H1410" s="10"/>
      <c r="I1410" s="10"/>
      <c r="J1410" s="10"/>
      <c r="K1410" s="12"/>
      <c r="L1410" s="12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4"/>
      <c r="BK1410" s="14"/>
      <c r="BL1410" s="14"/>
      <c r="BM1410" s="14"/>
      <c r="BN1410" s="14"/>
    </row>
    <row r="1411" spans="4:66" x14ac:dyDescent="0.25">
      <c r="D1411" s="7"/>
      <c r="E1411" s="10"/>
      <c r="F1411" s="10"/>
      <c r="G1411" s="10"/>
      <c r="H1411" s="10"/>
      <c r="I1411" s="10"/>
      <c r="J1411" s="10"/>
      <c r="K1411" s="12"/>
      <c r="L1411" s="12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4"/>
      <c r="BK1411" s="14"/>
      <c r="BL1411" s="14"/>
      <c r="BM1411" s="14"/>
      <c r="BN1411" s="14"/>
    </row>
    <row r="1412" spans="4:66" x14ac:dyDescent="0.25">
      <c r="D1412" s="7"/>
      <c r="E1412" s="10"/>
      <c r="F1412" s="10"/>
      <c r="G1412" s="10"/>
      <c r="H1412" s="10"/>
      <c r="I1412" s="10"/>
      <c r="J1412" s="10"/>
      <c r="K1412" s="12"/>
      <c r="L1412" s="12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4"/>
      <c r="BK1412" s="14"/>
      <c r="BL1412" s="14"/>
      <c r="BM1412" s="14"/>
      <c r="BN1412" s="14"/>
    </row>
    <row r="1413" spans="4:66" x14ac:dyDescent="0.25">
      <c r="D1413" s="7"/>
      <c r="E1413" s="10"/>
      <c r="F1413" s="10"/>
      <c r="G1413" s="10"/>
      <c r="H1413" s="10"/>
      <c r="I1413" s="10"/>
      <c r="J1413" s="10"/>
      <c r="K1413" s="12"/>
      <c r="L1413" s="12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4"/>
      <c r="BK1413" s="14"/>
      <c r="BL1413" s="14"/>
      <c r="BM1413" s="14"/>
      <c r="BN1413" s="14"/>
    </row>
    <row r="1414" spans="4:66" x14ac:dyDescent="0.25">
      <c r="D1414" s="7"/>
      <c r="E1414" s="10"/>
      <c r="F1414" s="10"/>
      <c r="G1414" s="10"/>
      <c r="H1414" s="10"/>
      <c r="I1414" s="10"/>
      <c r="J1414" s="10"/>
      <c r="K1414" s="12"/>
      <c r="L1414" s="12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4"/>
      <c r="BK1414" s="14"/>
      <c r="BL1414" s="14"/>
      <c r="BM1414" s="14"/>
      <c r="BN1414" s="14"/>
    </row>
    <row r="1415" spans="4:66" x14ac:dyDescent="0.25">
      <c r="D1415" s="7"/>
      <c r="E1415" s="10"/>
      <c r="F1415" s="10"/>
      <c r="G1415" s="10"/>
      <c r="H1415" s="10"/>
      <c r="I1415" s="10"/>
      <c r="J1415" s="10"/>
      <c r="K1415" s="12"/>
      <c r="L1415" s="12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4"/>
      <c r="BK1415" s="14"/>
      <c r="BL1415" s="14"/>
      <c r="BM1415" s="14"/>
      <c r="BN1415" s="14"/>
    </row>
    <row r="1416" spans="4:66" x14ac:dyDescent="0.25">
      <c r="D1416" s="7"/>
      <c r="E1416" s="10"/>
      <c r="F1416" s="10"/>
      <c r="G1416" s="10"/>
      <c r="H1416" s="10"/>
      <c r="I1416" s="10"/>
      <c r="J1416" s="10"/>
      <c r="K1416" s="12"/>
      <c r="L1416" s="12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4"/>
      <c r="BK1416" s="14"/>
      <c r="BL1416" s="14"/>
      <c r="BM1416" s="14"/>
      <c r="BN1416" s="14"/>
    </row>
    <row r="1417" spans="4:66" x14ac:dyDescent="0.25">
      <c r="D1417" s="7"/>
      <c r="E1417" s="10"/>
      <c r="F1417" s="10"/>
      <c r="G1417" s="10"/>
      <c r="H1417" s="10"/>
      <c r="I1417" s="10"/>
      <c r="J1417" s="10"/>
      <c r="K1417" s="12"/>
      <c r="L1417" s="12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4"/>
      <c r="BK1417" s="14"/>
      <c r="BL1417" s="14"/>
      <c r="BM1417" s="14"/>
      <c r="BN1417" s="14"/>
    </row>
    <row r="1418" spans="4:66" x14ac:dyDescent="0.25">
      <c r="D1418" s="7"/>
      <c r="E1418" s="10"/>
      <c r="F1418" s="10"/>
      <c r="G1418" s="10"/>
      <c r="H1418" s="10"/>
      <c r="I1418" s="10"/>
      <c r="J1418" s="10"/>
      <c r="K1418" s="12"/>
      <c r="L1418" s="12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4"/>
      <c r="BK1418" s="14"/>
      <c r="BL1418" s="14"/>
      <c r="BM1418" s="14"/>
      <c r="BN1418" s="14"/>
    </row>
    <row r="1419" spans="4:66" x14ac:dyDescent="0.25">
      <c r="D1419" s="7"/>
      <c r="E1419" s="10"/>
      <c r="F1419" s="10"/>
      <c r="G1419" s="10"/>
      <c r="H1419" s="10"/>
      <c r="I1419" s="10"/>
      <c r="J1419" s="10"/>
      <c r="K1419" s="12"/>
      <c r="L1419" s="12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4"/>
      <c r="BK1419" s="14"/>
      <c r="BL1419" s="14"/>
      <c r="BM1419" s="14"/>
      <c r="BN1419" s="14"/>
    </row>
    <row r="1420" spans="4:66" x14ac:dyDescent="0.25">
      <c r="D1420" s="7"/>
      <c r="E1420" s="10"/>
      <c r="F1420" s="10"/>
      <c r="G1420" s="10"/>
      <c r="H1420" s="10"/>
      <c r="I1420" s="10"/>
      <c r="J1420" s="10"/>
      <c r="K1420" s="12"/>
      <c r="L1420" s="12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4"/>
      <c r="BK1420" s="14"/>
      <c r="BL1420" s="14"/>
      <c r="BM1420" s="14"/>
      <c r="BN1420" s="14"/>
    </row>
    <row r="1421" spans="4:66" x14ac:dyDescent="0.25">
      <c r="D1421" s="7"/>
      <c r="E1421" s="10"/>
      <c r="F1421" s="10"/>
      <c r="G1421" s="10"/>
      <c r="H1421" s="10"/>
      <c r="I1421" s="10"/>
      <c r="J1421" s="10"/>
      <c r="K1421" s="12"/>
      <c r="L1421" s="12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4"/>
      <c r="BK1421" s="14"/>
      <c r="BL1421" s="14"/>
      <c r="BM1421" s="14"/>
      <c r="BN1421" s="14"/>
    </row>
    <row r="1422" spans="4:66" x14ac:dyDescent="0.25">
      <c r="D1422" s="7"/>
      <c r="E1422" s="10"/>
      <c r="F1422" s="10"/>
      <c r="G1422" s="10"/>
      <c r="H1422" s="10"/>
      <c r="I1422" s="10"/>
      <c r="J1422" s="10"/>
      <c r="K1422" s="12"/>
      <c r="L1422" s="12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4"/>
      <c r="BK1422" s="14"/>
      <c r="BL1422" s="14"/>
      <c r="BM1422" s="14"/>
      <c r="BN1422" s="14"/>
    </row>
    <row r="1423" spans="4:66" x14ac:dyDescent="0.25">
      <c r="D1423" s="7"/>
      <c r="E1423" s="10"/>
      <c r="F1423" s="10"/>
      <c r="G1423" s="10"/>
      <c r="H1423" s="10"/>
      <c r="I1423" s="10"/>
      <c r="J1423" s="10"/>
      <c r="K1423" s="12"/>
      <c r="L1423" s="12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4"/>
      <c r="BK1423" s="14"/>
      <c r="BL1423" s="14"/>
      <c r="BM1423" s="14"/>
      <c r="BN1423" s="14"/>
    </row>
    <row r="1424" spans="4:66" x14ac:dyDescent="0.25">
      <c r="D1424" s="7"/>
      <c r="E1424" s="10"/>
      <c r="F1424" s="10"/>
      <c r="G1424" s="10"/>
      <c r="H1424" s="10"/>
      <c r="I1424" s="10"/>
      <c r="J1424" s="10"/>
      <c r="K1424" s="12"/>
      <c r="L1424" s="12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4"/>
      <c r="BK1424" s="14"/>
      <c r="BL1424" s="14"/>
      <c r="BM1424" s="14"/>
      <c r="BN1424" s="14"/>
    </row>
    <row r="1425" spans="4:66" x14ac:dyDescent="0.25">
      <c r="D1425" s="7"/>
      <c r="E1425" s="10"/>
      <c r="F1425" s="10"/>
      <c r="G1425" s="10"/>
      <c r="H1425" s="10"/>
      <c r="I1425" s="10"/>
      <c r="J1425" s="10"/>
      <c r="K1425" s="12"/>
      <c r="L1425" s="12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4"/>
      <c r="BK1425" s="14"/>
      <c r="BL1425" s="14"/>
      <c r="BM1425" s="14"/>
      <c r="BN1425" s="14"/>
    </row>
    <row r="1426" spans="4:66" x14ac:dyDescent="0.25">
      <c r="D1426" s="7"/>
      <c r="E1426" s="10"/>
      <c r="F1426" s="10"/>
      <c r="G1426" s="10"/>
      <c r="H1426" s="10"/>
      <c r="I1426" s="10"/>
      <c r="J1426" s="10"/>
      <c r="K1426" s="12"/>
      <c r="L1426" s="12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4"/>
      <c r="BK1426" s="14"/>
      <c r="BL1426" s="14"/>
      <c r="BM1426" s="14"/>
      <c r="BN1426" s="14"/>
    </row>
    <row r="1427" spans="4:66" x14ac:dyDescent="0.25">
      <c r="D1427" s="7"/>
      <c r="E1427" s="10"/>
      <c r="F1427" s="10"/>
      <c r="G1427" s="10"/>
      <c r="H1427" s="10"/>
      <c r="I1427" s="10"/>
      <c r="J1427" s="10"/>
      <c r="K1427" s="12"/>
      <c r="L1427" s="12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4"/>
      <c r="BK1427" s="14"/>
      <c r="BL1427" s="14"/>
      <c r="BM1427" s="14"/>
      <c r="BN1427" s="14"/>
    </row>
    <row r="1428" spans="4:66" x14ac:dyDescent="0.25">
      <c r="D1428" s="7"/>
      <c r="E1428" s="10"/>
      <c r="F1428" s="10"/>
      <c r="G1428" s="10"/>
      <c r="H1428" s="10"/>
      <c r="I1428" s="10"/>
      <c r="J1428" s="10"/>
      <c r="K1428" s="12"/>
      <c r="L1428" s="12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4"/>
      <c r="BK1428" s="14"/>
      <c r="BL1428" s="14"/>
      <c r="BM1428" s="14"/>
      <c r="BN1428" s="14"/>
    </row>
    <row r="1429" spans="4:66" x14ac:dyDescent="0.25">
      <c r="D1429" s="7"/>
      <c r="E1429" s="10"/>
      <c r="F1429" s="10"/>
      <c r="G1429" s="10"/>
      <c r="H1429" s="10"/>
      <c r="I1429" s="10"/>
      <c r="J1429" s="10"/>
      <c r="K1429" s="12"/>
      <c r="L1429" s="12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4"/>
      <c r="BK1429" s="14"/>
      <c r="BL1429" s="14"/>
      <c r="BM1429" s="14"/>
      <c r="BN1429" s="14"/>
    </row>
    <row r="1430" spans="4:66" x14ac:dyDescent="0.25">
      <c r="D1430" s="7"/>
      <c r="E1430" s="10"/>
      <c r="F1430" s="10"/>
      <c r="G1430" s="10"/>
      <c r="H1430" s="10"/>
      <c r="I1430" s="10"/>
      <c r="J1430" s="10"/>
      <c r="K1430" s="12"/>
      <c r="L1430" s="12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4"/>
      <c r="BK1430" s="14"/>
      <c r="BL1430" s="14"/>
      <c r="BM1430" s="14"/>
      <c r="BN1430" s="14"/>
    </row>
    <row r="1431" spans="4:66" x14ac:dyDescent="0.25">
      <c r="D1431" s="7"/>
      <c r="E1431" s="10"/>
      <c r="F1431" s="10"/>
      <c r="G1431" s="10"/>
      <c r="H1431" s="10"/>
      <c r="I1431" s="10"/>
      <c r="J1431" s="10"/>
      <c r="K1431" s="12"/>
      <c r="L1431" s="12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4"/>
      <c r="BK1431" s="14"/>
      <c r="BL1431" s="14"/>
      <c r="BM1431" s="14"/>
      <c r="BN1431" s="14"/>
    </row>
    <row r="1432" spans="4:66" x14ac:dyDescent="0.25">
      <c r="D1432" s="7"/>
      <c r="E1432" s="10"/>
      <c r="F1432" s="10"/>
      <c r="G1432" s="10"/>
      <c r="H1432" s="10"/>
      <c r="I1432" s="10"/>
      <c r="J1432" s="10"/>
      <c r="K1432" s="12"/>
      <c r="L1432" s="12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4"/>
      <c r="BK1432" s="14"/>
      <c r="BL1432" s="14"/>
      <c r="BM1432" s="14"/>
      <c r="BN1432" s="14"/>
    </row>
    <row r="1433" spans="4:66" x14ac:dyDescent="0.25">
      <c r="D1433" s="7"/>
      <c r="E1433" s="10"/>
      <c r="F1433" s="10"/>
      <c r="G1433" s="10"/>
      <c r="H1433" s="10"/>
      <c r="I1433" s="10"/>
      <c r="J1433" s="10"/>
      <c r="K1433" s="12"/>
      <c r="L1433" s="12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4"/>
      <c r="BK1433" s="14"/>
      <c r="BL1433" s="14"/>
      <c r="BM1433" s="14"/>
      <c r="BN1433" s="14"/>
    </row>
    <row r="1434" spans="4:66" x14ac:dyDescent="0.25">
      <c r="D1434" s="7"/>
      <c r="E1434" s="10"/>
      <c r="F1434" s="10"/>
      <c r="G1434" s="10"/>
      <c r="H1434" s="10"/>
      <c r="I1434" s="10"/>
      <c r="J1434" s="10"/>
      <c r="K1434" s="12"/>
      <c r="L1434" s="12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4"/>
      <c r="BK1434" s="14"/>
      <c r="BL1434" s="14"/>
      <c r="BM1434" s="14"/>
      <c r="BN1434" s="14"/>
    </row>
    <row r="1435" spans="4:66" x14ac:dyDescent="0.25">
      <c r="D1435" s="7"/>
      <c r="E1435" s="10"/>
      <c r="F1435" s="10"/>
      <c r="G1435" s="10"/>
      <c r="H1435" s="10"/>
      <c r="I1435" s="10"/>
      <c r="J1435" s="10"/>
      <c r="K1435" s="12"/>
      <c r="L1435" s="12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4"/>
      <c r="BK1435" s="14"/>
      <c r="BL1435" s="14"/>
      <c r="BM1435" s="14"/>
      <c r="BN1435" s="14"/>
    </row>
    <row r="1436" spans="4:66" x14ac:dyDescent="0.25">
      <c r="D1436" s="7"/>
      <c r="E1436" s="10"/>
      <c r="F1436" s="10"/>
      <c r="G1436" s="10"/>
      <c r="H1436" s="10"/>
      <c r="I1436" s="10"/>
      <c r="J1436" s="10"/>
      <c r="K1436" s="12"/>
      <c r="L1436" s="12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4"/>
      <c r="BK1436" s="14"/>
      <c r="BL1436" s="14"/>
      <c r="BM1436" s="14"/>
      <c r="BN1436" s="14"/>
    </row>
    <row r="1437" spans="4:66" x14ac:dyDescent="0.25">
      <c r="D1437" s="7"/>
      <c r="E1437" s="10"/>
      <c r="F1437" s="10"/>
      <c r="G1437" s="10"/>
      <c r="H1437" s="10"/>
      <c r="I1437" s="10"/>
      <c r="J1437" s="10"/>
      <c r="K1437" s="12"/>
      <c r="L1437" s="12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4"/>
      <c r="BK1437" s="14"/>
      <c r="BL1437" s="14"/>
      <c r="BM1437" s="14"/>
      <c r="BN1437" s="14"/>
    </row>
    <row r="1438" spans="4:66" x14ac:dyDescent="0.25">
      <c r="D1438" s="7"/>
      <c r="E1438" s="10"/>
      <c r="F1438" s="10"/>
      <c r="G1438" s="10"/>
      <c r="H1438" s="10"/>
      <c r="I1438" s="10"/>
      <c r="J1438" s="10"/>
      <c r="K1438" s="12"/>
      <c r="L1438" s="12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4"/>
      <c r="BK1438" s="14"/>
      <c r="BL1438" s="14"/>
      <c r="BM1438" s="14"/>
      <c r="BN1438" s="14"/>
    </row>
    <row r="1439" spans="4:66" x14ac:dyDescent="0.25">
      <c r="D1439" s="7"/>
      <c r="E1439" s="10"/>
      <c r="F1439" s="10"/>
      <c r="G1439" s="10"/>
      <c r="H1439" s="10"/>
      <c r="I1439" s="10"/>
      <c r="J1439" s="10"/>
      <c r="K1439" s="12"/>
      <c r="L1439" s="12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4"/>
      <c r="BK1439" s="14"/>
      <c r="BL1439" s="14"/>
      <c r="BM1439" s="14"/>
      <c r="BN1439" s="14"/>
    </row>
    <row r="1440" spans="4:66" x14ac:dyDescent="0.25">
      <c r="D1440" s="7"/>
      <c r="E1440" s="10"/>
      <c r="F1440" s="10"/>
      <c r="G1440" s="10"/>
      <c r="H1440" s="10"/>
      <c r="I1440" s="10"/>
      <c r="J1440" s="10"/>
      <c r="K1440" s="12"/>
      <c r="L1440" s="12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4"/>
      <c r="BK1440" s="14"/>
      <c r="BL1440" s="14"/>
      <c r="BM1440" s="14"/>
      <c r="BN1440" s="14"/>
    </row>
    <row r="1441" spans="4:66" x14ac:dyDescent="0.25">
      <c r="D1441" s="7"/>
      <c r="E1441" s="10"/>
      <c r="F1441" s="10"/>
      <c r="G1441" s="10"/>
      <c r="H1441" s="10"/>
      <c r="I1441" s="10"/>
      <c r="J1441" s="10"/>
      <c r="K1441" s="12"/>
      <c r="L1441" s="12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4"/>
      <c r="BK1441" s="14"/>
      <c r="BL1441" s="14"/>
      <c r="BM1441" s="14"/>
      <c r="BN1441" s="14"/>
    </row>
    <row r="1442" spans="4:66" x14ac:dyDescent="0.25">
      <c r="D1442" s="7"/>
      <c r="E1442" s="10"/>
      <c r="F1442" s="10"/>
      <c r="G1442" s="10"/>
      <c r="H1442" s="10"/>
      <c r="I1442" s="10"/>
      <c r="J1442" s="10"/>
      <c r="K1442" s="12"/>
      <c r="L1442" s="12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4"/>
      <c r="BK1442" s="14"/>
      <c r="BL1442" s="14"/>
      <c r="BM1442" s="14"/>
      <c r="BN1442" s="14"/>
    </row>
    <row r="1443" spans="4:66" x14ac:dyDescent="0.25">
      <c r="D1443" s="7"/>
      <c r="E1443" s="10"/>
      <c r="F1443" s="10"/>
      <c r="G1443" s="10"/>
      <c r="H1443" s="10"/>
      <c r="I1443" s="10"/>
      <c r="J1443" s="10"/>
      <c r="K1443" s="12"/>
      <c r="L1443" s="12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4"/>
      <c r="BK1443" s="14"/>
      <c r="BL1443" s="14"/>
      <c r="BM1443" s="14"/>
      <c r="BN1443" s="14"/>
    </row>
    <row r="1444" spans="4:66" x14ac:dyDescent="0.25">
      <c r="D1444" s="7"/>
      <c r="E1444" s="10"/>
      <c r="F1444" s="10"/>
      <c r="G1444" s="10"/>
      <c r="H1444" s="10"/>
      <c r="I1444" s="10"/>
      <c r="J1444" s="10"/>
      <c r="K1444" s="12"/>
      <c r="L1444" s="12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4"/>
      <c r="BK1444" s="14"/>
      <c r="BL1444" s="14"/>
      <c r="BM1444" s="14"/>
      <c r="BN1444" s="14"/>
    </row>
    <row r="1445" spans="4:66" x14ac:dyDescent="0.25">
      <c r="D1445" s="7"/>
      <c r="E1445" s="10"/>
      <c r="F1445" s="10"/>
      <c r="G1445" s="10"/>
      <c r="H1445" s="10"/>
      <c r="I1445" s="10"/>
      <c r="J1445" s="10"/>
      <c r="K1445" s="12"/>
      <c r="L1445" s="12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4"/>
      <c r="BK1445" s="14"/>
      <c r="BL1445" s="14"/>
      <c r="BM1445" s="14"/>
      <c r="BN1445" s="14"/>
    </row>
    <row r="1446" spans="4:66" x14ac:dyDescent="0.25">
      <c r="D1446" s="7"/>
      <c r="E1446" s="10"/>
      <c r="F1446" s="10"/>
      <c r="G1446" s="10"/>
      <c r="H1446" s="10"/>
      <c r="I1446" s="10"/>
      <c r="J1446" s="10"/>
      <c r="K1446" s="12"/>
      <c r="L1446" s="12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4"/>
      <c r="BK1446" s="14"/>
      <c r="BL1446" s="14"/>
      <c r="BM1446" s="14"/>
      <c r="BN1446" s="14"/>
    </row>
    <row r="1447" spans="4:66" x14ac:dyDescent="0.25">
      <c r="D1447" s="7"/>
      <c r="E1447" s="10"/>
      <c r="F1447" s="10"/>
      <c r="G1447" s="10"/>
      <c r="H1447" s="10"/>
      <c r="I1447" s="10"/>
      <c r="J1447" s="10"/>
      <c r="K1447" s="12"/>
      <c r="L1447" s="12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4"/>
      <c r="BK1447" s="14"/>
      <c r="BL1447" s="14"/>
      <c r="BM1447" s="14"/>
      <c r="BN1447" s="14"/>
    </row>
    <row r="1448" spans="4:66" x14ac:dyDescent="0.25">
      <c r="D1448" s="7"/>
      <c r="E1448" s="10"/>
      <c r="F1448" s="10"/>
      <c r="G1448" s="10"/>
      <c r="H1448" s="10"/>
      <c r="I1448" s="10"/>
      <c r="J1448" s="10"/>
      <c r="K1448" s="12"/>
      <c r="L1448" s="12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4"/>
      <c r="BK1448" s="14"/>
      <c r="BL1448" s="14"/>
      <c r="BM1448" s="14"/>
      <c r="BN1448" s="14"/>
    </row>
    <row r="1449" spans="4:66" x14ac:dyDescent="0.25">
      <c r="D1449" s="7"/>
      <c r="E1449" s="10"/>
      <c r="F1449" s="10"/>
      <c r="G1449" s="10"/>
      <c r="H1449" s="10"/>
      <c r="I1449" s="10"/>
      <c r="J1449" s="10"/>
      <c r="K1449" s="12"/>
      <c r="L1449" s="12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4"/>
      <c r="BK1449" s="14"/>
      <c r="BL1449" s="14"/>
      <c r="BM1449" s="14"/>
      <c r="BN1449" s="14"/>
    </row>
    <row r="1450" spans="4:66" x14ac:dyDescent="0.25">
      <c r="D1450" s="7"/>
      <c r="E1450" s="10"/>
      <c r="F1450" s="10"/>
      <c r="G1450" s="10"/>
      <c r="H1450" s="10"/>
      <c r="I1450" s="10"/>
      <c r="J1450" s="10"/>
      <c r="K1450" s="12"/>
      <c r="L1450" s="12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4"/>
      <c r="BK1450" s="14"/>
      <c r="BL1450" s="14"/>
      <c r="BM1450" s="14"/>
      <c r="BN1450" s="14"/>
    </row>
    <row r="1451" spans="4:66" x14ac:dyDescent="0.25">
      <c r="D1451" s="7"/>
      <c r="E1451" s="10"/>
      <c r="F1451" s="10"/>
      <c r="G1451" s="10"/>
      <c r="H1451" s="10"/>
      <c r="I1451" s="10"/>
      <c r="J1451" s="10"/>
      <c r="K1451" s="12"/>
      <c r="L1451" s="12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4"/>
      <c r="BK1451" s="14"/>
      <c r="BL1451" s="14"/>
      <c r="BM1451" s="14"/>
      <c r="BN1451" s="14"/>
    </row>
    <row r="1452" spans="4:66" x14ac:dyDescent="0.25">
      <c r="D1452" s="7"/>
      <c r="E1452" s="10"/>
      <c r="F1452" s="10"/>
      <c r="G1452" s="10"/>
      <c r="H1452" s="10"/>
      <c r="I1452" s="10"/>
      <c r="J1452" s="10"/>
      <c r="K1452" s="12"/>
      <c r="L1452" s="12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4"/>
      <c r="BK1452" s="14"/>
      <c r="BL1452" s="14"/>
      <c r="BM1452" s="14"/>
      <c r="BN1452" s="14"/>
    </row>
    <row r="1453" spans="4:66" x14ac:dyDescent="0.25">
      <c r="D1453" s="7"/>
      <c r="E1453" s="10"/>
      <c r="F1453" s="10"/>
      <c r="G1453" s="10"/>
      <c r="H1453" s="10"/>
      <c r="I1453" s="10"/>
      <c r="J1453" s="10"/>
      <c r="K1453" s="12"/>
      <c r="L1453" s="12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4"/>
      <c r="BK1453" s="14"/>
      <c r="BL1453" s="14"/>
      <c r="BM1453" s="14"/>
      <c r="BN1453" s="14"/>
    </row>
    <row r="1454" spans="4:66" x14ac:dyDescent="0.25">
      <c r="D1454" s="7"/>
      <c r="E1454" s="10"/>
      <c r="F1454" s="10"/>
      <c r="G1454" s="10"/>
      <c r="H1454" s="10"/>
      <c r="I1454" s="10"/>
      <c r="J1454" s="10"/>
      <c r="K1454" s="12"/>
      <c r="L1454" s="12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4"/>
      <c r="BK1454" s="14"/>
      <c r="BL1454" s="14"/>
      <c r="BM1454" s="14"/>
      <c r="BN1454" s="14"/>
    </row>
    <row r="1455" spans="4:66" x14ac:dyDescent="0.25">
      <c r="D1455" s="7"/>
      <c r="E1455" s="10"/>
      <c r="F1455" s="10"/>
      <c r="G1455" s="10"/>
      <c r="H1455" s="10"/>
      <c r="I1455" s="10"/>
      <c r="J1455" s="10"/>
      <c r="K1455" s="12"/>
      <c r="L1455" s="12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4"/>
      <c r="BK1455" s="14"/>
      <c r="BL1455" s="14"/>
      <c r="BM1455" s="14"/>
      <c r="BN1455" s="14"/>
    </row>
    <row r="1456" spans="4:66" x14ac:dyDescent="0.25">
      <c r="D1456" s="7"/>
      <c r="E1456" s="10"/>
      <c r="F1456" s="10"/>
      <c r="G1456" s="10"/>
      <c r="H1456" s="10"/>
      <c r="I1456" s="10"/>
      <c r="J1456" s="10"/>
      <c r="K1456" s="12"/>
      <c r="L1456" s="12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4"/>
      <c r="BK1456" s="14"/>
      <c r="BL1456" s="14"/>
      <c r="BM1456" s="14"/>
      <c r="BN1456" s="14"/>
    </row>
    <row r="1457" spans="4:66" x14ac:dyDescent="0.25">
      <c r="D1457" s="7"/>
      <c r="E1457" s="10"/>
      <c r="F1457" s="10"/>
      <c r="G1457" s="10"/>
      <c r="H1457" s="10"/>
      <c r="I1457" s="10"/>
      <c r="J1457" s="10"/>
      <c r="K1457" s="12"/>
      <c r="L1457" s="12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4"/>
      <c r="BK1457" s="14"/>
      <c r="BL1457" s="14"/>
      <c r="BM1457" s="14"/>
      <c r="BN1457" s="14"/>
    </row>
    <row r="1458" spans="4:66" x14ac:dyDescent="0.25">
      <c r="D1458" s="7"/>
      <c r="E1458" s="10"/>
      <c r="F1458" s="10"/>
      <c r="G1458" s="10"/>
      <c r="H1458" s="10"/>
      <c r="I1458" s="10"/>
      <c r="J1458" s="10"/>
      <c r="K1458" s="12"/>
      <c r="L1458" s="12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4"/>
      <c r="BK1458" s="14"/>
      <c r="BL1458" s="14"/>
      <c r="BM1458" s="14"/>
      <c r="BN1458" s="14"/>
    </row>
    <row r="1459" spans="4:66" x14ac:dyDescent="0.25">
      <c r="D1459" s="7"/>
      <c r="E1459" s="10"/>
      <c r="F1459" s="10"/>
      <c r="G1459" s="10"/>
      <c r="H1459" s="10"/>
      <c r="I1459" s="10"/>
      <c r="J1459" s="10"/>
      <c r="K1459" s="12"/>
      <c r="L1459" s="12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4"/>
      <c r="BK1459" s="14"/>
      <c r="BL1459" s="14"/>
      <c r="BM1459" s="14"/>
      <c r="BN1459" s="14"/>
    </row>
    <row r="1460" spans="4:66" x14ac:dyDescent="0.25">
      <c r="D1460" s="7"/>
      <c r="E1460" s="10"/>
      <c r="F1460" s="10"/>
      <c r="G1460" s="10"/>
      <c r="H1460" s="10"/>
      <c r="I1460" s="10"/>
      <c r="J1460" s="10"/>
      <c r="K1460" s="12"/>
      <c r="L1460" s="12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4"/>
      <c r="BK1460" s="14"/>
      <c r="BL1460" s="14"/>
      <c r="BM1460" s="14"/>
      <c r="BN1460" s="14"/>
    </row>
    <row r="1461" spans="4:66" x14ac:dyDescent="0.25">
      <c r="D1461" s="7"/>
      <c r="E1461" s="10"/>
      <c r="F1461" s="10"/>
      <c r="G1461" s="10"/>
      <c r="H1461" s="10"/>
      <c r="I1461" s="10"/>
      <c r="J1461" s="10"/>
      <c r="K1461" s="12"/>
      <c r="L1461" s="12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4"/>
      <c r="BK1461" s="14"/>
      <c r="BL1461" s="14"/>
      <c r="BM1461" s="14"/>
      <c r="BN1461" s="14"/>
    </row>
    <row r="1462" spans="4:66" x14ac:dyDescent="0.25">
      <c r="D1462" s="7"/>
      <c r="E1462" s="10"/>
      <c r="F1462" s="10"/>
      <c r="G1462" s="10"/>
      <c r="H1462" s="10"/>
      <c r="I1462" s="10"/>
      <c r="J1462" s="10"/>
      <c r="K1462" s="12"/>
      <c r="L1462" s="12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4"/>
      <c r="BK1462" s="14"/>
      <c r="BL1462" s="14"/>
      <c r="BM1462" s="14"/>
      <c r="BN1462" s="14"/>
    </row>
    <row r="1463" spans="4:66" x14ac:dyDescent="0.25">
      <c r="D1463" s="7"/>
      <c r="E1463" s="10"/>
      <c r="F1463" s="10"/>
      <c r="G1463" s="10"/>
      <c r="H1463" s="10"/>
      <c r="I1463" s="10"/>
      <c r="J1463" s="10"/>
      <c r="K1463" s="12"/>
      <c r="L1463" s="12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4"/>
      <c r="BK1463" s="14"/>
      <c r="BL1463" s="14"/>
      <c r="BM1463" s="14"/>
      <c r="BN1463" s="14"/>
    </row>
    <row r="1464" spans="4:66" x14ac:dyDescent="0.25">
      <c r="D1464" s="7"/>
      <c r="E1464" s="10"/>
      <c r="F1464" s="10"/>
      <c r="G1464" s="10"/>
      <c r="H1464" s="10"/>
      <c r="I1464" s="10"/>
      <c r="J1464" s="10"/>
      <c r="K1464" s="12"/>
      <c r="L1464" s="12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4"/>
      <c r="BK1464" s="14"/>
      <c r="BL1464" s="14"/>
      <c r="BM1464" s="14"/>
      <c r="BN1464" s="14"/>
    </row>
    <row r="1465" spans="4:66" x14ac:dyDescent="0.25">
      <c r="D1465" s="7"/>
      <c r="E1465" s="10"/>
      <c r="F1465" s="10"/>
      <c r="G1465" s="10"/>
      <c r="H1465" s="10"/>
      <c r="I1465" s="10"/>
      <c r="J1465" s="10"/>
      <c r="K1465" s="12"/>
      <c r="L1465" s="12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4"/>
      <c r="BK1465" s="14"/>
      <c r="BL1465" s="14"/>
      <c r="BM1465" s="14"/>
      <c r="BN1465" s="14"/>
    </row>
    <row r="1466" spans="4:66" x14ac:dyDescent="0.25">
      <c r="D1466" s="7"/>
      <c r="E1466" s="10"/>
      <c r="F1466" s="10"/>
      <c r="G1466" s="10"/>
      <c r="H1466" s="10"/>
      <c r="I1466" s="10"/>
      <c r="J1466" s="10"/>
      <c r="K1466" s="12"/>
      <c r="L1466" s="12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4"/>
      <c r="BK1466" s="14"/>
      <c r="BL1466" s="14"/>
      <c r="BM1466" s="14"/>
      <c r="BN1466" s="14"/>
    </row>
    <row r="1467" spans="4:66" x14ac:dyDescent="0.25">
      <c r="D1467" s="7"/>
      <c r="E1467" s="10"/>
      <c r="F1467" s="10"/>
      <c r="G1467" s="10"/>
      <c r="H1467" s="10"/>
      <c r="I1467" s="10"/>
      <c r="J1467" s="10"/>
      <c r="K1467" s="12"/>
      <c r="L1467" s="12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4"/>
      <c r="BK1467" s="14"/>
      <c r="BL1467" s="14"/>
      <c r="BM1467" s="14"/>
      <c r="BN1467" s="14"/>
    </row>
    <row r="1468" spans="4:66" x14ac:dyDescent="0.25">
      <c r="D1468" s="7"/>
      <c r="E1468" s="10"/>
      <c r="F1468" s="10"/>
      <c r="G1468" s="10"/>
      <c r="H1468" s="10"/>
      <c r="I1468" s="10"/>
      <c r="J1468" s="10"/>
      <c r="K1468" s="12"/>
      <c r="L1468" s="12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4"/>
      <c r="BK1468" s="14"/>
      <c r="BL1468" s="14"/>
      <c r="BM1468" s="14"/>
      <c r="BN1468" s="14"/>
    </row>
    <row r="1469" spans="4:66" x14ac:dyDescent="0.25">
      <c r="D1469" s="7"/>
      <c r="E1469" s="10"/>
      <c r="F1469" s="10"/>
      <c r="G1469" s="10"/>
      <c r="H1469" s="10"/>
      <c r="I1469" s="10"/>
      <c r="J1469" s="10"/>
      <c r="K1469" s="12"/>
      <c r="L1469" s="12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4"/>
      <c r="BK1469" s="14"/>
      <c r="BL1469" s="14"/>
      <c r="BM1469" s="14"/>
      <c r="BN1469" s="14"/>
    </row>
    <row r="1470" spans="4:66" x14ac:dyDescent="0.25">
      <c r="D1470" s="7"/>
      <c r="E1470" s="10"/>
      <c r="F1470" s="10"/>
      <c r="G1470" s="10"/>
      <c r="H1470" s="10"/>
      <c r="I1470" s="10"/>
      <c r="J1470" s="10"/>
      <c r="K1470" s="12"/>
      <c r="L1470" s="12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4"/>
      <c r="BK1470" s="14"/>
      <c r="BL1470" s="14"/>
      <c r="BM1470" s="14"/>
      <c r="BN1470" s="14"/>
    </row>
    <row r="1471" spans="4:66" x14ac:dyDescent="0.25">
      <c r="D1471" s="7"/>
      <c r="E1471" s="10"/>
      <c r="F1471" s="10"/>
      <c r="G1471" s="10"/>
      <c r="H1471" s="10"/>
      <c r="I1471" s="10"/>
      <c r="J1471" s="10"/>
      <c r="K1471" s="12"/>
      <c r="L1471" s="12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4"/>
      <c r="BK1471" s="14"/>
      <c r="BL1471" s="14"/>
      <c r="BM1471" s="14"/>
      <c r="BN1471" s="14"/>
    </row>
    <row r="1472" spans="4:66" x14ac:dyDescent="0.25">
      <c r="D1472" s="7"/>
      <c r="E1472" s="10"/>
      <c r="F1472" s="10"/>
      <c r="G1472" s="10"/>
      <c r="H1472" s="10"/>
      <c r="I1472" s="10"/>
      <c r="J1472" s="10"/>
      <c r="K1472" s="12"/>
      <c r="L1472" s="12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4"/>
      <c r="BK1472" s="14"/>
      <c r="BL1472" s="14"/>
      <c r="BM1472" s="14"/>
      <c r="BN1472" s="14"/>
    </row>
    <row r="1473" spans="4:66" x14ac:dyDescent="0.25">
      <c r="D1473" s="7"/>
      <c r="E1473" s="10"/>
      <c r="F1473" s="10"/>
      <c r="G1473" s="10"/>
      <c r="H1473" s="10"/>
      <c r="I1473" s="10"/>
      <c r="J1473" s="10"/>
      <c r="K1473" s="12"/>
      <c r="L1473" s="12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4"/>
      <c r="BK1473" s="14"/>
      <c r="BL1473" s="14"/>
      <c r="BM1473" s="14"/>
      <c r="BN1473" s="14"/>
    </row>
    <row r="1474" spans="4:66" x14ac:dyDescent="0.25">
      <c r="D1474" s="7"/>
      <c r="E1474" s="10"/>
      <c r="F1474" s="10"/>
      <c r="G1474" s="10"/>
      <c r="H1474" s="10"/>
      <c r="I1474" s="10"/>
      <c r="J1474" s="10"/>
      <c r="K1474" s="12"/>
      <c r="L1474" s="12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4"/>
      <c r="BK1474" s="14"/>
      <c r="BL1474" s="14"/>
      <c r="BM1474" s="14"/>
      <c r="BN1474" s="14"/>
    </row>
    <row r="1475" spans="4:66" x14ac:dyDescent="0.25">
      <c r="D1475" s="7"/>
      <c r="E1475" s="10"/>
      <c r="F1475" s="10"/>
      <c r="G1475" s="10"/>
      <c r="H1475" s="10"/>
      <c r="I1475" s="10"/>
      <c r="J1475" s="10"/>
      <c r="K1475" s="12"/>
      <c r="L1475" s="12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4"/>
      <c r="BK1475" s="14"/>
      <c r="BL1475" s="14"/>
      <c r="BM1475" s="14"/>
      <c r="BN1475" s="14"/>
    </row>
    <row r="1476" spans="4:66" x14ac:dyDescent="0.25">
      <c r="D1476" s="7"/>
      <c r="E1476" s="10"/>
      <c r="F1476" s="10"/>
      <c r="G1476" s="10"/>
      <c r="H1476" s="10"/>
      <c r="I1476" s="10"/>
      <c r="J1476" s="10"/>
      <c r="K1476" s="12"/>
      <c r="L1476" s="12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4"/>
      <c r="BK1476" s="14"/>
      <c r="BL1476" s="14"/>
      <c r="BM1476" s="14"/>
      <c r="BN1476" s="14"/>
    </row>
    <row r="1477" spans="4:66" x14ac:dyDescent="0.25">
      <c r="D1477" s="7"/>
      <c r="E1477" s="10"/>
      <c r="F1477" s="10"/>
      <c r="G1477" s="10"/>
      <c r="H1477" s="10"/>
      <c r="I1477" s="10"/>
      <c r="J1477" s="10"/>
      <c r="K1477" s="12"/>
      <c r="L1477" s="12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4"/>
      <c r="BK1477" s="14"/>
      <c r="BL1477" s="14"/>
      <c r="BM1477" s="14"/>
      <c r="BN1477" s="14"/>
    </row>
    <row r="1478" spans="4:66" x14ac:dyDescent="0.25">
      <c r="D1478" s="7"/>
      <c r="E1478" s="10"/>
      <c r="F1478" s="10"/>
      <c r="G1478" s="10"/>
      <c r="H1478" s="10"/>
      <c r="I1478" s="10"/>
      <c r="J1478" s="10"/>
      <c r="K1478" s="12"/>
      <c r="L1478" s="12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4"/>
      <c r="BK1478" s="14"/>
      <c r="BL1478" s="14"/>
      <c r="BM1478" s="14"/>
      <c r="BN1478" s="14"/>
    </row>
    <row r="1479" spans="4:66" x14ac:dyDescent="0.25">
      <c r="D1479" s="7"/>
      <c r="E1479" s="10"/>
      <c r="F1479" s="10"/>
      <c r="G1479" s="10"/>
      <c r="H1479" s="10"/>
      <c r="I1479" s="10"/>
      <c r="J1479" s="10"/>
      <c r="K1479" s="12"/>
      <c r="L1479" s="12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4"/>
      <c r="BK1479" s="14"/>
      <c r="BL1479" s="14"/>
      <c r="BM1479" s="14"/>
      <c r="BN1479" s="14"/>
    </row>
    <row r="1480" spans="4:66" x14ac:dyDescent="0.25">
      <c r="D1480" s="7"/>
      <c r="E1480" s="10"/>
      <c r="F1480" s="10"/>
      <c r="G1480" s="10"/>
      <c r="H1480" s="10"/>
      <c r="I1480" s="10"/>
      <c r="J1480" s="10"/>
      <c r="K1480" s="12"/>
      <c r="L1480" s="12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4"/>
      <c r="BK1480" s="14"/>
      <c r="BL1480" s="14"/>
      <c r="BM1480" s="14"/>
      <c r="BN1480" s="14"/>
    </row>
    <row r="1481" spans="4:66" x14ac:dyDescent="0.25">
      <c r="D1481" s="7"/>
      <c r="E1481" s="10"/>
      <c r="F1481" s="10"/>
      <c r="G1481" s="10"/>
      <c r="H1481" s="10"/>
      <c r="I1481" s="10"/>
      <c r="J1481" s="10"/>
      <c r="K1481" s="12"/>
      <c r="L1481" s="12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4"/>
      <c r="BK1481" s="14"/>
      <c r="BL1481" s="14"/>
      <c r="BM1481" s="14"/>
      <c r="BN1481" s="14"/>
    </row>
    <row r="1482" spans="4:66" x14ac:dyDescent="0.25">
      <c r="D1482" s="7"/>
      <c r="E1482" s="10"/>
      <c r="F1482" s="10"/>
      <c r="G1482" s="10"/>
      <c r="H1482" s="10"/>
      <c r="I1482" s="10"/>
      <c r="J1482" s="10"/>
      <c r="K1482" s="12"/>
      <c r="L1482" s="12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4"/>
      <c r="BK1482" s="14"/>
      <c r="BL1482" s="14"/>
      <c r="BM1482" s="14"/>
      <c r="BN1482" s="14"/>
    </row>
    <row r="1483" spans="4:66" x14ac:dyDescent="0.25">
      <c r="D1483" s="7"/>
      <c r="E1483" s="10"/>
      <c r="F1483" s="10"/>
      <c r="G1483" s="10"/>
      <c r="H1483" s="10"/>
      <c r="I1483" s="10"/>
      <c r="J1483" s="10"/>
      <c r="K1483" s="12"/>
      <c r="L1483" s="12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4"/>
      <c r="BK1483" s="14"/>
      <c r="BL1483" s="14"/>
      <c r="BM1483" s="14"/>
      <c r="BN1483" s="14"/>
    </row>
    <row r="1484" spans="4:66" x14ac:dyDescent="0.25">
      <c r="D1484" s="7"/>
      <c r="E1484" s="10"/>
      <c r="F1484" s="10"/>
      <c r="G1484" s="10"/>
      <c r="H1484" s="10"/>
      <c r="I1484" s="10"/>
      <c r="J1484" s="10"/>
      <c r="K1484" s="12"/>
      <c r="L1484" s="12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4"/>
      <c r="BK1484" s="14"/>
      <c r="BL1484" s="14"/>
      <c r="BM1484" s="14"/>
      <c r="BN1484" s="14"/>
    </row>
    <row r="1485" spans="4:66" x14ac:dyDescent="0.25">
      <c r="D1485" s="7"/>
      <c r="E1485" s="10"/>
      <c r="F1485" s="10"/>
      <c r="G1485" s="10"/>
      <c r="H1485" s="10"/>
      <c r="I1485" s="10"/>
      <c r="J1485" s="10"/>
      <c r="K1485" s="12"/>
      <c r="L1485" s="12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4"/>
      <c r="BK1485" s="14"/>
      <c r="BL1485" s="14"/>
      <c r="BM1485" s="14"/>
      <c r="BN1485" s="14"/>
    </row>
    <row r="1486" spans="4:66" x14ac:dyDescent="0.25">
      <c r="D1486" s="7"/>
      <c r="E1486" s="10"/>
      <c r="F1486" s="10"/>
      <c r="G1486" s="10"/>
      <c r="H1486" s="10"/>
      <c r="I1486" s="10"/>
      <c r="J1486" s="10"/>
      <c r="K1486" s="12"/>
      <c r="L1486" s="12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4"/>
      <c r="BK1486" s="14"/>
      <c r="BL1486" s="14"/>
      <c r="BM1486" s="14"/>
      <c r="BN1486" s="14"/>
    </row>
    <row r="1487" spans="4:66" x14ac:dyDescent="0.25">
      <c r="D1487" s="7"/>
      <c r="E1487" s="10"/>
      <c r="F1487" s="10"/>
      <c r="G1487" s="10"/>
      <c r="H1487" s="10"/>
      <c r="I1487" s="10"/>
      <c r="J1487" s="10"/>
      <c r="K1487" s="12"/>
      <c r="L1487" s="12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4"/>
      <c r="BK1487" s="14"/>
      <c r="BL1487" s="14"/>
      <c r="BM1487" s="14"/>
      <c r="BN1487" s="14"/>
    </row>
    <row r="1488" spans="4:66" x14ac:dyDescent="0.25">
      <c r="D1488" s="7"/>
      <c r="E1488" s="10"/>
      <c r="F1488" s="10"/>
      <c r="G1488" s="10"/>
      <c r="H1488" s="10"/>
      <c r="I1488" s="10"/>
      <c r="J1488" s="10"/>
      <c r="K1488" s="12"/>
      <c r="L1488" s="12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4"/>
      <c r="BK1488" s="14"/>
      <c r="BL1488" s="14"/>
      <c r="BM1488" s="14"/>
      <c r="BN1488" s="14"/>
    </row>
    <row r="1489" spans="4:66" x14ac:dyDescent="0.25">
      <c r="D1489" s="7"/>
      <c r="E1489" s="10"/>
      <c r="F1489" s="10"/>
      <c r="G1489" s="10"/>
      <c r="H1489" s="10"/>
      <c r="I1489" s="10"/>
      <c r="J1489" s="10"/>
      <c r="K1489" s="12"/>
      <c r="L1489" s="12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4"/>
      <c r="BK1489" s="14"/>
      <c r="BL1489" s="14"/>
      <c r="BM1489" s="14"/>
      <c r="BN1489" s="14"/>
    </row>
    <row r="1490" spans="4:66" x14ac:dyDescent="0.25">
      <c r="D1490" s="7"/>
      <c r="E1490" s="10"/>
      <c r="F1490" s="10"/>
      <c r="G1490" s="10"/>
      <c r="H1490" s="10"/>
      <c r="I1490" s="10"/>
      <c r="J1490" s="10"/>
      <c r="K1490" s="12"/>
      <c r="L1490" s="12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4"/>
      <c r="BK1490" s="14"/>
      <c r="BL1490" s="14"/>
      <c r="BM1490" s="14"/>
      <c r="BN1490" s="14"/>
    </row>
    <row r="1491" spans="4:66" x14ac:dyDescent="0.25">
      <c r="D1491" s="7"/>
      <c r="E1491" s="10"/>
      <c r="F1491" s="10"/>
      <c r="G1491" s="10"/>
      <c r="H1491" s="10"/>
      <c r="I1491" s="10"/>
      <c r="J1491" s="10"/>
      <c r="K1491" s="12"/>
      <c r="L1491" s="12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4"/>
      <c r="BK1491" s="14"/>
      <c r="BL1491" s="14"/>
      <c r="BM1491" s="14"/>
      <c r="BN1491" s="14"/>
    </row>
    <row r="1492" spans="4:66" x14ac:dyDescent="0.25">
      <c r="D1492" s="7"/>
      <c r="E1492" s="10"/>
      <c r="F1492" s="10"/>
      <c r="G1492" s="10"/>
      <c r="H1492" s="10"/>
      <c r="I1492" s="10"/>
      <c r="J1492" s="10"/>
      <c r="K1492" s="12"/>
      <c r="L1492" s="12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4"/>
      <c r="BK1492" s="14"/>
      <c r="BL1492" s="14"/>
      <c r="BM1492" s="14"/>
      <c r="BN1492" s="14"/>
    </row>
    <row r="1493" spans="4:66" x14ac:dyDescent="0.25">
      <c r="D1493" s="7"/>
      <c r="E1493" s="10"/>
      <c r="F1493" s="10"/>
      <c r="G1493" s="10"/>
      <c r="H1493" s="10"/>
      <c r="I1493" s="10"/>
      <c r="J1493" s="10"/>
      <c r="K1493" s="12"/>
      <c r="L1493" s="12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4"/>
      <c r="BK1493" s="14"/>
      <c r="BL1493" s="14"/>
      <c r="BM1493" s="14"/>
      <c r="BN1493" s="14"/>
    </row>
    <row r="1494" spans="4:66" x14ac:dyDescent="0.25">
      <c r="D1494" s="7"/>
      <c r="E1494" s="10"/>
      <c r="F1494" s="10"/>
      <c r="G1494" s="10"/>
      <c r="H1494" s="10"/>
      <c r="I1494" s="10"/>
      <c r="J1494" s="10"/>
      <c r="K1494" s="12"/>
      <c r="L1494" s="12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4"/>
      <c r="BK1494" s="14"/>
      <c r="BL1494" s="14"/>
      <c r="BM1494" s="14"/>
      <c r="BN1494" s="14"/>
    </row>
    <row r="1495" spans="4:66" x14ac:dyDescent="0.25">
      <c r="D1495" s="7"/>
      <c r="E1495" s="10"/>
      <c r="F1495" s="10"/>
      <c r="G1495" s="10"/>
      <c r="H1495" s="10"/>
      <c r="I1495" s="10"/>
      <c r="J1495" s="10"/>
      <c r="K1495" s="12"/>
      <c r="L1495" s="12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4"/>
      <c r="BK1495" s="14"/>
      <c r="BL1495" s="14"/>
      <c r="BM1495" s="14"/>
      <c r="BN1495" s="14"/>
    </row>
    <row r="1496" spans="4:66" x14ac:dyDescent="0.25">
      <c r="D1496" s="7"/>
      <c r="E1496" s="10"/>
      <c r="F1496" s="10"/>
      <c r="G1496" s="10"/>
      <c r="H1496" s="10"/>
      <c r="I1496" s="10"/>
      <c r="J1496" s="10"/>
      <c r="K1496" s="12"/>
      <c r="L1496" s="12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4"/>
      <c r="BK1496" s="14"/>
      <c r="BL1496" s="14"/>
      <c r="BM1496" s="14"/>
      <c r="BN1496" s="14"/>
    </row>
    <row r="1497" spans="4:66" x14ac:dyDescent="0.25">
      <c r="D1497" s="7"/>
      <c r="E1497" s="10"/>
      <c r="F1497" s="10"/>
      <c r="G1497" s="10"/>
      <c r="H1497" s="10"/>
      <c r="I1497" s="10"/>
      <c r="J1497" s="10"/>
      <c r="K1497" s="12"/>
      <c r="L1497" s="12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4"/>
      <c r="BK1497" s="14"/>
      <c r="BL1497" s="14"/>
      <c r="BM1497" s="14"/>
      <c r="BN1497" s="14"/>
    </row>
    <row r="1498" spans="4:66" x14ac:dyDescent="0.25">
      <c r="D1498" s="7"/>
      <c r="E1498" s="10"/>
      <c r="F1498" s="10"/>
      <c r="G1498" s="10"/>
      <c r="H1498" s="10"/>
      <c r="I1498" s="10"/>
      <c r="J1498" s="10"/>
      <c r="K1498" s="12"/>
      <c r="L1498" s="12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4"/>
      <c r="BK1498" s="14"/>
      <c r="BL1498" s="14"/>
      <c r="BM1498" s="14"/>
      <c r="BN1498" s="14"/>
    </row>
    <row r="1499" spans="4:66" x14ac:dyDescent="0.25">
      <c r="D1499" s="7"/>
      <c r="E1499" s="10"/>
      <c r="F1499" s="10"/>
      <c r="G1499" s="10"/>
      <c r="H1499" s="10"/>
      <c r="I1499" s="10"/>
      <c r="J1499" s="10"/>
      <c r="K1499" s="12"/>
      <c r="L1499" s="12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4"/>
      <c r="BK1499" s="14"/>
      <c r="BL1499" s="14"/>
      <c r="BM1499" s="14"/>
      <c r="BN1499" s="14"/>
    </row>
    <row r="1500" spans="4:66" x14ac:dyDescent="0.25">
      <c r="D1500" s="7"/>
      <c r="E1500" s="10"/>
      <c r="F1500" s="10"/>
      <c r="G1500" s="10"/>
      <c r="H1500" s="10"/>
      <c r="I1500" s="10"/>
      <c r="J1500" s="10"/>
      <c r="K1500" s="12"/>
      <c r="L1500" s="12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4"/>
      <c r="BK1500" s="14"/>
      <c r="BL1500" s="14"/>
      <c r="BM1500" s="14"/>
      <c r="BN1500" s="14"/>
    </row>
    <row r="1501" spans="4:66" x14ac:dyDescent="0.25">
      <c r="D1501" s="7"/>
      <c r="E1501" s="10"/>
      <c r="F1501" s="10"/>
      <c r="G1501" s="10"/>
      <c r="H1501" s="10"/>
      <c r="I1501" s="10"/>
      <c r="J1501" s="10"/>
      <c r="K1501" s="12"/>
      <c r="L1501" s="12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4"/>
      <c r="BK1501" s="14"/>
      <c r="BL1501" s="14"/>
      <c r="BM1501" s="14"/>
      <c r="BN1501" s="14"/>
    </row>
    <row r="1502" spans="4:66" x14ac:dyDescent="0.25">
      <c r="D1502" s="7"/>
      <c r="E1502" s="10"/>
      <c r="F1502" s="10"/>
      <c r="G1502" s="10"/>
      <c r="H1502" s="10"/>
      <c r="I1502" s="10"/>
      <c r="J1502" s="10"/>
      <c r="K1502" s="12"/>
      <c r="L1502" s="12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4"/>
      <c r="BK1502" s="14"/>
      <c r="BL1502" s="14"/>
      <c r="BM1502" s="14"/>
      <c r="BN1502" s="14"/>
    </row>
    <row r="1503" spans="4:66" x14ac:dyDescent="0.25">
      <c r="D1503" s="7"/>
      <c r="E1503" s="10"/>
      <c r="F1503" s="10"/>
      <c r="G1503" s="10"/>
      <c r="H1503" s="10"/>
      <c r="I1503" s="10"/>
      <c r="J1503" s="10"/>
      <c r="K1503" s="12"/>
      <c r="L1503" s="12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4"/>
      <c r="BK1503" s="14"/>
      <c r="BL1503" s="14"/>
      <c r="BM1503" s="14"/>
      <c r="BN1503" s="14"/>
    </row>
    <row r="1504" spans="4:66" x14ac:dyDescent="0.25">
      <c r="D1504" s="7"/>
      <c r="E1504" s="10"/>
      <c r="F1504" s="10"/>
      <c r="G1504" s="10"/>
      <c r="H1504" s="10"/>
      <c r="I1504" s="10"/>
      <c r="J1504" s="10"/>
      <c r="K1504" s="12"/>
      <c r="L1504" s="12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4"/>
      <c r="BK1504" s="14"/>
      <c r="BL1504" s="14"/>
      <c r="BM1504" s="14"/>
      <c r="BN1504" s="14"/>
    </row>
    <row r="1505" spans="4:66" x14ac:dyDescent="0.25">
      <c r="D1505" s="7"/>
      <c r="E1505" s="10"/>
      <c r="F1505" s="10"/>
      <c r="G1505" s="10"/>
      <c r="H1505" s="10"/>
      <c r="I1505" s="10"/>
      <c r="J1505" s="10"/>
      <c r="K1505" s="12"/>
      <c r="L1505" s="12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4"/>
      <c r="BK1505" s="14"/>
      <c r="BL1505" s="14"/>
      <c r="BM1505" s="14"/>
      <c r="BN1505" s="14"/>
    </row>
    <row r="1506" spans="4:66" x14ac:dyDescent="0.25">
      <c r="D1506" s="7"/>
      <c r="E1506" s="10"/>
      <c r="F1506" s="10"/>
      <c r="G1506" s="10"/>
      <c r="H1506" s="10"/>
      <c r="I1506" s="10"/>
      <c r="J1506" s="10"/>
      <c r="K1506" s="12"/>
      <c r="L1506" s="12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4"/>
      <c r="BK1506" s="14"/>
      <c r="BL1506" s="14"/>
      <c r="BM1506" s="14"/>
      <c r="BN1506" s="14"/>
    </row>
    <row r="1507" spans="4:66" x14ac:dyDescent="0.25">
      <c r="D1507" s="7"/>
      <c r="E1507" s="10"/>
      <c r="F1507" s="10"/>
      <c r="G1507" s="10"/>
      <c r="H1507" s="10"/>
      <c r="I1507" s="10"/>
      <c r="J1507" s="10"/>
      <c r="K1507" s="12"/>
      <c r="L1507" s="12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4"/>
      <c r="BK1507" s="14"/>
      <c r="BL1507" s="14"/>
      <c r="BM1507" s="14"/>
      <c r="BN1507" s="14"/>
    </row>
    <row r="1508" spans="4:66" x14ac:dyDescent="0.25">
      <c r="D1508" s="7"/>
      <c r="E1508" s="10"/>
      <c r="F1508" s="10"/>
      <c r="G1508" s="10"/>
      <c r="H1508" s="10"/>
      <c r="I1508" s="10"/>
      <c r="J1508" s="10"/>
      <c r="K1508" s="12"/>
      <c r="L1508" s="12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4"/>
      <c r="BK1508" s="14"/>
      <c r="BL1508" s="14"/>
      <c r="BM1508" s="14"/>
      <c r="BN1508" s="14"/>
    </row>
    <row r="1509" spans="4:66" x14ac:dyDescent="0.25">
      <c r="D1509" s="7"/>
      <c r="E1509" s="10"/>
      <c r="F1509" s="10"/>
      <c r="G1509" s="10"/>
      <c r="H1509" s="10"/>
      <c r="I1509" s="10"/>
      <c r="J1509" s="10"/>
      <c r="K1509" s="12"/>
      <c r="L1509" s="12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4"/>
      <c r="BK1509" s="14"/>
      <c r="BL1509" s="14"/>
      <c r="BM1509" s="14"/>
      <c r="BN1509" s="14"/>
    </row>
    <row r="1510" spans="4:66" x14ac:dyDescent="0.25">
      <c r="D1510" s="7"/>
      <c r="E1510" s="10"/>
      <c r="F1510" s="10"/>
      <c r="G1510" s="10"/>
      <c r="H1510" s="10"/>
      <c r="I1510" s="10"/>
      <c r="J1510" s="10"/>
      <c r="K1510" s="12"/>
      <c r="L1510" s="12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4"/>
      <c r="BK1510" s="14"/>
      <c r="BL1510" s="14"/>
      <c r="BM1510" s="14"/>
      <c r="BN1510" s="14"/>
    </row>
    <row r="1511" spans="4:66" x14ac:dyDescent="0.25">
      <c r="D1511" s="7"/>
      <c r="E1511" s="10"/>
      <c r="F1511" s="10"/>
      <c r="G1511" s="10"/>
      <c r="H1511" s="10"/>
      <c r="I1511" s="10"/>
      <c r="J1511" s="10"/>
      <c r="K1511" s="12"/>
      <c r="L1511" s="12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4"/>
      <c r="BK1511" s="14"/>
      <c r="BL1511" s="14"/>
      <c r="BM1511" s="14"/>
      <c r="BN1511" s="14"/>
    </row>
    <row r="1512" spans="4:66" x14ac:dyDescent="0.25">
      <c r="D1512" s="7"/>
      <c r="E1512" s="10"/>
      <c r="F1512" s="10"/>
      <c r="G1512" s="10"/>
      <c r="H1512" s="10"/>
      <c r="I1512" s="10"/>
      <c r="J1512" s="10"/>
      <c r="K1512" s="12"/>
      <c r="L1512" s="12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4"/>
      <c r="BK1512" s="14"/>
      <c r="BL1512" s="14"/>
      <c r="BM1512" s="14"/>
      <c r="BN1512" s="14"/>
    </row>
    <row r="1513" spans="4:66" x14ac:dyDescent="0.25">
      <c r="D1513" s="7"/>
      <c r="E1513" s="10"/>
      <c r="F1513" s="10"/>
      <c r="G1513" s="10"/>
      <c r="H1513" s="10"/>
      <c r="I1513" s="10"/>
      <c r="J1513" s="10"/>
      <c r="K1513" s="12"/>
      <c r="L1513" s="12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4"/>
      <c r="BK1513" s="14"/>
      <c r="BL1513" s="14"/>
      <c r="BM1513" s="14"/>
      <c r="BN1513" s="14"/>
    </row>
    <row r="1514" spans="4:66" x14ac:dyDescent="0.25">
      <c r="D1514" s="7"/>
      <c r="E1514" s="10"/>
      <c r="F1514" s="10"/>
      <c r="G1514" s="10"/>
      <c r="H1514" s="10"/>
      <c r="I1514" s="10"/>
      <c r="J1514" s="10"/>
      <c r="K1514" s="12"/>
      <c r="L1514" s="12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4"/>
      <c r="BK1514" s="14"/>
      <c r="BL1514" s="14"/>
      <c r="BM1514" s="14"/>
      <c r="BN1514" s="14"/>
    </row>
    <row r="1515" spans="4:66" x14ac:dyDescent="0.25">
      <c r="D1515" s="7"/>
      <c r="E1515" s="10"/>
      <c r="F1515" s="10"/>
      <c r="G1515" s="10"/>
      <c r="H1515" s="10"/>
      <c r="I1515" s="10"/>
      <c r="J1515" s="10"/>
      <c r="K1515" s="12"/>
      <c r="L1515" s="12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4"/>
      <c r="BK1515" s="14"/>
      <c r="BL1515" s="14"/>
      <c r="BM1515" s="14"/>
      <c r="BN1515" s="14"/>
    </row>
    <row r="1516" spans="4:66" x14ac:dyDescent="0.25">
      <c r="D1516" s="7"/>
      <c r="E1516" s="10"/>
      <c r="F1516" s="10"/>
      <c r="G1516" s="10"/>
      <c r="H1516" s="10"/>
      <c r="I1516" s="10"/>
      <c r="J1516" s="10"/>
      <c r="K1516" s="12"/>
      <c r="L1516" s="12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4"/>
      <c r="BK1516" s="14"/>
      <c r="BL1516" s="14"/>
      <c r="BM1516" s="14"/>
      <c r="BN1516" s="14"/>
    </row>
    <row r="1517" spans="4:66" x14ac:dyDescent="0.25">
      <c r="D1517" s="7"/>
      <c r="E1517" s="10"/>
      <c r="F1517" s="10"/>
      <c r="G1517" s="10"/>
      <c r="H1517" s="10"/>
      <c r="I1517" s="10"/>
      <c r="J1517" s="10"/>
      <c r="K1517" s="12"/>
      <c r="L1517" s="12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4"/>
      <c r="BK1517" s="14"/>
      <c r="BL1517" s="14"/>
      <c r="BM1517" s="14"/>
      <c r="BN1517" s="14"/>
    </row>
    <row r="1518" spans="4:66" x14ac:dyDescent="0.25">
      <c r="D1518" s="7"/>
      <c r="E1518" s="10"/>
      <c r="F1518" s="10"/>
      <c r="G1518" s="10"/>
      <c r="H1518" s="10"/>
      <c r="I1518" s="10"/>
      <c r="J1518" s="10"/>
      <c r="K1518" s="12"/>
      <c r="L1518" s="12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4"/>
      <c r="BK1518" s="14"/>
      <c r="BL1518" s="14"/>
      <c r="BM1518" s="14"/>
      <c r="BN1518" s="14"/>
    </row>
    <row r="1519" spans="4:66" x14ac:dyDescent="0.25">
      <c r="D1519" s="7"/>
      <c r="E1519" s="10"/>
      <c r="F1519" s="10"/>
      <c r="G1519" s="10"/>
      <c r="H1519" s="10"/>
      <c r="I1519" s="10"/>
      <c r="J1519" s="10"/>
      <c r="K1519" s="12"/>
      <c r="L1519" s="12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4"/>
      <c r="BK1519" s="14"/>
      <c r="BL1519" s="14"/>
      <c r="BM1519" s="14"/>
      <c r="BN1519" s="14"/>
    </row>
    <row r="1520" spans="4:66" x14ac:dyDescent="0.25">
      <c r="D1520" s="7"/>
      <c r="E1520" s="10"/>
      <c r="F1520" s="10"/>
      <c r="G1520" s="10"/>
      <c r="H1520" s="10"/>
      <c r="I1520" s="10"/>
      <c r="J1520" s="10"/>
      <c r="K1520" s="12"/>
      <c r="L1520" s="12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4"/>
      <c r="BK1520" s="14"/>
      <c r="BL1520" s="14"/>
      <c r="BM1520" s="14"/>
      <c r="BN1520" s="14"/>
    </row>
    <row r="1521" spans="4:66" x14ac:dyDescent="0.25">
      <c r="D1521" s="7"/>
      <c r="E1521" s="10"/>
      <c r="F1521" s="10"/>
      <c r="G1521" s="10"/>
      <c r="H1521" s="10"/>
      <c r="I1521" s="10"/>
      <c r="J1521" s="10"/>
      <c r="K1521" s="12"/>
      <c r="L1521" s="12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4"/>
      <c r="BK1521" s="14"/>
      <c r="BL1521" s="14"/>
      <c r="BM1521" s="14"/>
      <c r="BN1521" s="14"/>
    </row>
    <row r="1522" spans="4:66" x14ac:dyDescent="0.25">
      <c r="D1522" s="7"/>
      <c r="E1522" s="10"/>
      <c r="F1522" s="10"/>
      <c r="G1522" s="10"/>
      <c r="H1522" s="10"/>
      <c r="I1522" s="10"/>
      <c r="J1522" s="10"/>
      <c r="K1522" s="12"/>
      <c r="L1522" s="12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4"/>
      <c r="BK1522" s="14"/>
      <c r="BL1522" s="14"/>
      <c r="BM1522" s="14"/>
      <c r="BN1522" s="14"/>
    </row>
    <row r="1523" spans="4:66" x14ac:dyDescent="0.25">
      <c r="D1523" s="7"/>
      <c r="E1523" s="10"/>
      <c r="F1523" s="10"/>
      <c r="G1523" s="10"/>
      <c r="H1523" s="10"/>
      <c r="I1523" s="10"/>
      <c r="J1523" s="10"/>
      <c r="K1523" s="12"/>
      <c r="L1523" s="12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4"/>
      <c r="BK1523" s="14"/>
      <c r="BL1523" s="14"/>
      <c r="BM1523" s="14"/>
      <c r="BN1523" s="14"/>
    </row>
    <row r="1524" spans="4:66" x14ac:dyDescent="0.25">
      <c r="D1524" s="7"/>
      <c r="E1524" s="10"/>
      <c r="F1524" s="10"/>
      <c r="G1524" s="10"/>
      <c r="H1524" s="10"/>
      <c r="I1524" s="10"/>
      <c r="J1524" s="10"/>
      <c r="K1524" s="12"/>
      <c r="L1524" s="12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4"/>
      <c r="BK1524" s="14"/>
      <c r="BL1524" s="14"/>
      <c r="BM1524" s="14"/>
      <c r="BN1524" s="14"/>
    </row>
    <row r="1525" spans="4:66" x14ac:dyDescent="0.25">
      <c r="D1525" s="7"/>
      <c r="E1525" s="10"/>
      <c r="F1525" s="10"/>
      <c r="G1525" s="10"/>
      <c r="H1525" s="10"/>
      <c r="I1525" s="10"/>
      <c r="J1525" s="10"/>
      <c r="K1525" s="12"/>
      <c r="L1525" s="12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4"/>
      <c r="BK1525" s="14"/>
      <c r="BL1525" s="14"/>
      <c r="BM1525" s="14"/>
      <c r="BN1525" s="14"/>
    </row>
    <row r="1526" spans="4:66" x14ac:dyDescent="0.25">
      <c r="D1526" s="7"/>
      <c r="E1526" s="10"/>
      <c r="F1526" s="10"/>
      <c r="G1526" s="10"/>
      <c r="H1526" s="10"/>
      <c r="I1526" s="10"/>
      <c r="J1526" s="10"/>
      <c r="K1526" s="12"/>
      <c r="L1526" s="12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4"/>
      <c r="BK1526" s="14"/>
      <c r="BL1526" s="14"/>
      <c r="BM1526" s="14"/>
      <c r="BN1526" s="14"/>
    </row>
    <row r="1527" spans="4:66" x14ac:dyDescent="0.25">
      <c r="D1527" s="7"/>
      <c r="E1527" s="10"/>
      <c r="F1527" s="10"/>
      <c r="G1527" s="10"/>
      <c r="H1527" s="10"/>
      <c r="I1527" s="10"/>
      <c r="J1527" s="10"/>
      <c r="K1527" s="12"/>
      <c r="L1527" s="12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4"/>
      <c r="BK1527" s="14"/>
      <c r="BL1527" s="14"/>
      <c r="BM1527" s="14"/>
      <c r="BN1527" s="14"/>
    </row>
    <row r="1528" spans="4:66" x14ac:dyDescent="0.25">
      <c r="D1528" s="7"/>
      <c r="E1528" s="10"/>
      <c r="F1528" s="10"/>
      <c r="G1528" s="10"/>
      <c r="H1528" s="10"/>
      <c r="I1528" s="10"/>
      <c r="J1528" s="10"/>
      <c r="K1528" s="12"/>
      <c r="L1528" s="12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4"/>
      <c r="BK1528" s="14"/>
      <c r="BL1528" s="14"/>
      <c r="BM1528" s="14"/>
      <c r="BN1528" s="14"/>
    </row>
    <row r="1529" spans="4:66" x14ac:dyDescent="0.25">
      <c r="D1529" s="7"/>
      <c r="E1529" s="10"/>
      <c r="F1529" s="10"/>
      <c r="G1529" s="10"/>
      <c r="H1529" s="10"/>
      <c r="I1529" s="10"/>
      <c r="J1529" s="10"/>
      <c r="K1529" s="12"/>
      <c r="L1529" s="12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4"/>
      <c r="BK1529" s="14"/>
      <c r="BL1529" s="14"/>
      <c r="BM1529" s="14"/>
      <c r="BN1529" s="14"/>
    </row>
    <row r="1530" spans="4:66" x14ac:dyDescent="0.25">
      <c r="D1530" s="7"/>
      <c r="E1530" s="10"/>
      <c r="F1530" s="10"/>
      <c r="G1530" s="10"/>
      <c r="H1530" s="10"/>
      <c r="I1530" s="10"/>
      <c r="J1530" s="10"/>
      <c r="K1530" s="12"/>
      <c r="L1530" s="12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4"/>
      <c r="BK1530" s="14"/>
      <c r="BL1530" s="14"/>
      <c r="BM1530" s="14"/>
      <c r="BN1530" s="14"/>
    </row>
    <row r="1531" spans="4:66" x14ac:dyDescent="0.25">
      <c r="D1531" s="7"/>
      <c r="E1531" s="10"/>
      <c r="F1531" s="10"/>
      <c r="G1531" s="10"/>
      <c r="H1531" s="10"/>
      <c r="I1531" s="10"/>
      <c r="J1531" s="10"/>
      <c r="K1531" s="12"/>
      <c r="L1531" s="12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4"/>
      <c r="BK1531" s="14"/>
      <c r="BL1531" s="14"/>
      <c r="BM1531" s="14"/>
      <c r="BN1531" s="14"/>
    </row>
    <row r="1532" spans="4:66" x14ac:dyDescent="0.25">
      <c r="D1532" s="7"/>
      <c r="E1532" s="10"/>
      <c r="F1532" s="10"/>
      <c r="G1532" s="10"/>
      <c r="H1532" s="10"/>
      <c r="I1532" s="10"/>
      <c r="J1532" s="10"/>
      <c r="K1532" s="12"/>
      <c r="L1532" s="12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4"/>
      <c r="BK1532" s="14"/>
      <c r="BL1532" s="14"/>
      <c r="BM1532" s="14"/>
      <c r="BN1532" s="14"/>
    </row>
    <row r="1533" spans="4:66" x14ac:dyDescent="0.25">
      <c r="D1533" s="7"/>
      <c r="E1533" s="10"/>
      <c r="F1533" s="10"/>
      <c r="G1533" s="10"/>
      <c r="H1533" s="10"/>
      <c r="I1533" s="10"/>
      <c r="J1533" s="10"/>
      <c r="K1533" s="12"/>
      <c r="L1533" s="12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4"/>
      <c r="BK1533" s="14"/>
      <c r="BL1533" s="14"/>
      <c r="BM1533" s="14"/>
      <c r="BN1533" s="14"/>
    </row>
    <row r="1534" spans="4:66" s="24" customFormat="1" x14ac:dyDescent="0.25">
      <c r="D1534" s="25"/>
      <c r="K1534" s="26"/>
      <c r="L1534" s="26"/>
      <c r="M1534" s="27"/>
      <c r="N1534" s="27"/>
      <c r="O1534" s="27"/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8"/>
      <c r="BK1534" s="28"/>
      <c r="BL1534" s="28"/>
      <c r="BM1534" s="28"/>
      <c r="BN1534" s="28"/>
    </row>
    <row r="1535" spans="4:66" x14ac:dyDescent="0.25">
      <c r="D1535" s="11"/>
      <c r="E1535" s="10"/>
      <c r="F1535" s="10"/>
      <c r="G1535" s="10"/>
      <c r="H1535" s="10"/>
      <c r="I1535" s="10"/>
      <c r="J1535" s="10"/>
      <c r="K1535" s="12"/>
      <c r="L1535" s="12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4"/>
      <c r="BK1535" s="14"/>
      <c r="BL1535" s="14"/>
      <c r="BM1535" s="14"/>
      <c r="BN1535" s="14"/>
    </row>
    <row r="1536" spans="4:66" x14ac:dyDescent="0.25">
      <c r="D1536" s="11"/>
      <c r="E1536" s="10"/>
      <c r="F1536" s="10"/>
      <c r="G1536" s="10"/>
      <c r="H1536" s="10"/>
      <c r="I1536" s="10"/>
      <c r="J1536" s="10"/>
      <c r="K1536" s="12"/>
      <c r="L1536" s="12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4"/>
      <c r="BK1536" s="14"/>
      <c r="BL1536" s="14"/>
      <c r="BM1536" s="14"/>
      <c r="BN1536" s="14"/>
    </row>
    <row r="1537" spans="4:66" x14ac:dyDescent="0.25">
      <c r="D1537" s="11"/>
      <c r="E1537" s="10"/>
      <c r="F1537" s="10"/>
      <c r="G1537" s="10"/>
      <c r="H1537" s="10"/>
      <c r="I1537" s="10"/>
      <c r="J1537" s="10"/>
      <c r="K1537" s="12"/>
      <c r="L1537" s="12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4"/>
      <c r="BK1537" s="14"/>
      <c r="BL1537" s="14"/>
      <c r="BM1537" s="14"/>
      <c r="BN1537" s="14"/>
    </row>
    <row r="1538" spans="4:66" x14ac:dyDescent="0.25">
      <c r="D1538" s="11"/>
      <c r="E1538" s="10"/>
      <c r="F1538" s="10"/>
      <c r="G1538" s="10"/>
      <c r="H1538" s="10"/>
      <c r="I1538" s="10"/>
      <c r="J1538" s="10"/>
      <c r="K1538" s="12"/>
      <c r="L1538" s="12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4"/>
      <c r="BK1538" s="14"/>
      <c r="BL1538" s="14"/>
      <c r="BM1538" s="14"/>
      <c r="BN1538" s="14"/>
    </row>
    <row r="1539" spans="4:66" x14ac:dyDescent="0.25">
      <c r="D1539" s="11"/>
      <c r="E1539" s="10"/>
      <c r="F1539" s="10"/>
      <c r="G1539" s="10"/>
      <c r="H1539" s="10"/>
      <c r="I1539" s="10"/>
      <c r="J1539" s="10"/>
      <c r="K1539" s="12"/>
      <c r="L1539" s="12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4"/>
      <c r="BK1539" s="14"/>
      <c r="BL1539" s="14"/>
      <c r="BM1539" s="14"/>
      <c r="BN1539" s="14"/>
    </row>
    <row r="1540" spans="4:66" x14ac:dyDescent="0.25">
      <c r="D1540" s="11"/>
      <c r="E1540" s="10"/>
      <c r="F1540" s="10"/>
      <c r="G1540" s="10"/>
      <c r="H1540" s="10"/>
      <c r="I1540" s="10"/>
      <c r="J1540" s="10"/>
      <c r="K1540" s="12"/>
      <c r="L1540" s="12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4"/>
      <c r="BK1540" s="14"/>
      <c r="BL1540" s="14"/>
      <c r="BM1540" s="14"/>
      <c r="BN1540" s="14"/>
    </row>
    <row r="1541" spans="4:66" x14ac:dyDescent="0.25">
      <c r="D1541" s="11"/>
      <c r="E1541" s="10"/>
      <c r="F1541" s="10"/>
      <c r="G1541" s="10"/>
      <c r="H1541" s="10"/>
      <c r="I1541" s="10"/>
      <c r="J1541" s="10"/>
      <c r="K1541" s="12"/>
      <c r="L1541" s="12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4"/>
      <c r="BK1541" s="14"/>
      <c r="BL1541" s="14"/>
      <c r="BM1541" s="14"/>
      <c r="BN1541" s="14"/>
    </row>
    <row r="1542" spans="4:66" x14ac:dyDescent="0.25">
      <c r="D1542" s="11"/>
      <c r="E1542" s="10"/>
      <c r="F1542" s="10"/>
      <c r="G1542" s="10"/>
      <c r="H1542" s="10"/>
      <c r="I1542" s="10"/>
      <c r="J1542" s="10"/>
      <c r="K1542" s="12"/>
      <c r="L1542" s="12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4"/>
      <c r="BK1542" s="14"/>
      <c r="BL1542" s="14"/>
      <c r="BM1542" s="14"/>
      <c r="BN1542" s="14"/>
    </row>
    <row r="1543" spans="4:66" x14ac:dyDescent="0.25">
      <c r="D1543" s="11"/>
      <c r="E1543" s="10"/>
      <c r="F1543" s="10"/>
      <c r="G1543" s="10"/>
      <c r="H1543" s="10"/>
      <c r="I1543" s="10"/>
      <c r="J1543" s="10"/>
      <c r="K1543" s="12"/>
      <c r="L1543" s="12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4"/>
      <c r="BK1543" s="14"/>
      <c r="BL1543" s="14"/>
      <c r="BM1543" s="14"/>
      <c r="BN1543" s="14"/>
    </row>
    <row r="1544" spans="4:66" x14ac:dyDescent="0.25">
      <c r="D1544" s="11"/>
      <c r="E1544" s="10"/>
      <c r="F1544" s="10"/>
      <c r="G1544" s="10"/>
      <c r="H1544" s="10"/>
      <c r="I1544" s="10"/>
      <c r="J1544" s="10"/>
      <c r="K1544" s="12"/>
      <c r="L1544" s="12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4"/>
      <c r="BK1544" s="14"/>
      <c r="BL1544" s="14"/>
      <c r="BM1544" s="14"/>
      <c r="BN1544" s="14"/>
    </row>
    <row r="1545" spans="4:66" x14ac:dyDescent="0.25">
      <c r="D1545" s="11"/>
      <c r="E1545" s="10"/>
      <c r="F1545" s="10"/>
      <c r="G1545" s="10"/>
      <c r="H1545" s="10"/>
      <c r="I1545" s="10"/>
      <c r="J1545" s="10"/>
      <c r="K1545" s="12"/>
      <c r="L1545" s="12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4"/>
      <c r="BK1545" s="14"/>
      <c r="BL1545" s="14"/>
      <c r="BM1545" s="14"/>
      <c r="BN1545" s="14"/>
    </row>
    <row r="1546" spans="4:66" x14ac:dyDescent="0.25">
      <c r="D1546" s="11"/>
      <c r="E1546" s="10"/>
      <c r="F1546" s="10"/>
      <c r="G1546" s="10"/>
      <c r="H1546" s="10"/>
      <c r="I1546" s="10"/>
      <c r="J1546" s="10"/>
      <c r="K1546" s="12"/>
      <c r="L1546" s="12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4"/>
      <c r="BK1546" s="14"/>
      <c r="BL1546" s="14"/>
      <c r="BM1546" s="14"/>
      <c r="BN1546" s="14"/>
    </row>
    <row r="1547" spans="4:66" x14ac:dyDescent="0.25">
      <c r="D1547" s="11"/>
      <c r="E1547" s="10"/>
      <c r="F1547" s="10"/>
      <c r="G1547" s="10"/>
      <c r="H1547" s="10"/>
      <c r="I1547" s="10"/>
      <c r="J1547" s="10"/>
      <c r="K1547" s="12"/>
      <c r="L1547" s="12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4"/>
      <c r="BK1547" s="14"/>
      <c r="BL1547" s="14"/>
      <c r="BM1547" s="14"/>
      <c r="BN1547" s="14"/>
    </row>
    <row r="1548" spans="4:66" x14ac:dyDescent="0.25">
      <c r="D1548" s="11"/>
      <c r="E1548" s="10"/>
      <c r="F1548" s="10"/>
      <c r="G1548" s="10"/>
      <c r="H1548" s="10"/>
      <c r="I1548" s="10"/>
      <c r="J1548" s="10"/>
      <c r="K1548" s="12"/>
      <c r="L1548" s="12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4"/>
      <c r="BK1548" s="14"/>
      <c r="BL1548" s="14"/>
      <c r="BM1548" s="14"/>
      <c r="BN1548" s="14"/>
    </row>
    <row r="1549" spans="4:66" x14ac:dyDescent="0.25">
      <c r="D1549" s="11"/>
      <c r="E1549" s="10"/>
      <c r="F1549" s="10"/>
      <c r="G1549" s="10"/>
      <c r="H1549" s="10"/>
      <c r="I1549" s="10"/>
      <c r="J1549" s="10"/>
      <c r="K1549" s="12"/>
      <c r="L1549" s="12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4"/>
      <c r="BK1549" s="14"/>
      <c r="BL1549" s="14"/>
      <c r="BM1549" s="14"/>
      <c r="BN1549" s="14"/>
    </row>
    <row r="1550" spans="4:66" x14ac:dyDescent="0.25">
      <c r="D1550" s="11"/>
      <c r="E1550" s="10"/>
      <c r="F1550" s="10"/>
      <c r="G1550" s="10"/>
      <c r="H1550" s="10"/>
      <c r="I1550" s="10"/>
      <c r="J1550" s="10"/>
      <c r="K1550" s="12"/>
      <c r="L1550" s="12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4"/>
      <c r="BK1550" s="14"/>
      <c r="BL1550" s="14"/>
      <c r="BM1550" s="14"/>
      <c r="BN1550" s="14"/>
    </row>
    <row r="1551" spans="4:66" x14ac:dyDescent="0.25">
      <c r="D1551" s="11"/>
      <c r="E1551" s="10"/>
      <c r="F1551" s="10"/>
      <c r="G1551" s="10"/>
      <c r="H1551" s="10"/>
      <c r="I1551" s="10"/>
      <c r="J1551" s="10"/>
      <c r="K1551" s="12"/>
      <c r="L1551" s="12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4"/>
      <c r="BK1551" s="14"/>
      <c r="BL1551" s="14"/>
      <c r="BM1551" s="14"/>
      <c r="BN1551" s="14"/>
    </row>
    <row r="1552" spans="4:66" x14ac:dyDescent="0.25">
      <c r="D1552" s="11"/>
      <c r="E1552" s="10"/>
      <c r="F1552" s="10"/>
      <c r="G1552" s="10"/>
      <c r="H1552" s="10"/>
      <c r="I1552" s="10"/>
      <c r="J1552" s="10"/>
      <c r="K1552" s="12"/>
      <c r="L1552" s="12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4"/>
      <c r="BK1552" s="14"/>
      <c r="BL1552" s="14"/>
      <c r="BM1552" s="14"/>
      <c r="BN1552" s="14"/>
    </row>
    <row r="1553" spans="4:66" x14ac:dyDescent="0.25">
      <c r="D1553" s="11"/>
      <c r="E1553" s="10"/>
      <c r="F1553" s="10"/>
      <c r="G1553" s="10"/>
      <c r="H1553" s="10"/>
      <c r="I1553" s="10"/>
      <c r="J1553" s="10"/>
      <c r="K1553" s="12"/>
      <c r="L1553" s="12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4"/>
      <c r="BK1553" s="14"/>
      <c r="BL1553" s="14"/>
      <c r="BM1553" s="14"/>
      <c r="BN1553" s="14"/>
    </row>
    <row r="1554" spans="4:66" x14ac:dyDescent="0.25">
      <c r="D1554" s="11"/>
      <c r="E1554" s="10"/>
      <c r="F1554" s="10"/>
      <c r="G1554" s="10"/>
      <c r="H1554" s="10"/>
      <c r="I1554" s="10"/>
      <c r="J1554" s="10"/>
      <c r="K1554" s="12"/>
      <c r="L1554" s="12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4"/>
      <c r="BK1554" s="14"/>
      <c r="BL1554" s="14"/>
      <c r="BM1554" s="14"/>
      <c r="BN1554" s="14"/>
    </row>
    <row r="1555" spans="4:66" x14ac:dyDescent="0.25">
      <c r="D1555" s="11"/>
      <c r="E1555" s="10"/>
      <c r="F1555" s="10"/>
      <c r="G1555" s="10"/>
      <c r="H1555" s="10"/>
      <c r="I1555" s="10"/>
      <c r="J1555" s="10"/>
      <c r="K1555" s="12"/>
      <c r="L1555" s="12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4"/>
      <c r="BK1555" s="14"/>
      <c r="BL1555" s="14"/>
      <c r="BM1555" s="14"/>
      <c r="BN1555" s="14"/>
    </row>
    <row r="1556" spans="4:66" x14ac:dyDescent="0.25">
      <c r="D1556" s="11"/>
      <c r="E1556" s="10"/>
      <c r="F1556" s="10"/>
      <c r="G1556" s="10"/>
      <c r="H1556" s="10"/>
      <c r="I1556" s="10"/>
      <c r="J1556" s="10"/>
      <c r="K1556" s="12"/>
      <c r="L1556" s="12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4"/>
      <c r="BK1556" s="14"/>
      <c r="BL1556" s="14"/>
      <c r="BM1556" s="14"/>
      <c r="BN1556" s="14"/>
    </row>
    <row r="1557" spans="4:66" x14ac:dyDescent="0.25">
      <c r="D1557" s="11"/>
      <c r="E1557" s="10"/>
      <c r="F1557" s="10"/>
      <c r="G1557" s="10"/>
      <c r="H1557" s="10"/>
      <c r="I1557" s="10"/>
      <c r="J1557" s="10"/>
      <c r="K1557" s="12"/>
      <c r="L1557" s="12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4"/>
      <c r="BK1557" s="14"/>
      <c r="BL1557" s="14"/>
      <c r="BM1557" s="14"/>
      <c r="BN1557" s="14"/>
    </row>
    <row r="1558" spans="4:66" x14ac:dyDescent="0.25">
      <c r="D1558" s="11"/>
      <c r="E1558" s="10"/>
      <c r="F1558" s="10"/>
      <c r="G1558" s="10"/>
      <c r="H1558" s="10"/>
      <c r="I1558" s="10"/>
      <c r="J1558" s="10"/>
      <c r="K1558" s="12"/>
      <c r="L1558" s="12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4"/>
      <c r="BK1558" s="14"/>
      <c r="BL1558" s="14"/>
      <c r="BM1558" s="14"/>
      <c r="BN1558" s="14"/>
    </row>
    <row r="1559" spans="4:66" x14ac:dyDescent="0.25">
      <c r="D1559" s="11"/>
      <c r="E1559" s="10"/>
      <c r="F1559" s="10"/>
      <c r="G1559" s="10"/>
      <c r="H1559" s="10"/>
      <c r="I1559" s="10"/>
      <c r="J1559" s="10"/>
      <c r="K1559" s="12"/>
      <c r="L1559" s="12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4"/>
      <c r="BK1559" s="14"/>
      <c r="BL1559" s="14"/>
      <c r="BM1559" s="14"/>
      <c r="BN1559" s="14"/>
    </row>
    <row r="1560" spans="4:66" x14ac:dyDescent="0.25">
      <c r="D1560" s="11"/>
      <c r="E1560" s="10"/>
      <c r="F1560" s="10"/>
      <c r="G1560" s="10"/>
      <c r="H1560" s="10"/>
      <c r="I1560" s="10"/>
      <c r="J1560" s="10"/>
      <c r="K1560" s="12"/>
      <c r="L1560" s="12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4"/>
      <c r="BK1560" s="14"/>
      <c r="BL1560" s="14"/>
      <c r="BM1560" s="14"/>
      <c r="BN1560" s="14"/>
    </row>
    <row r="1561" spans="4:66" x14ac:dyDescent="0.25">
      <c r="D1561" s="11"/>
      <c r="E1561" s="10"/>
      <c r="F1561" s="10"/>
      <c r="G1561" s="10"/>
      <c r="H1561" s="10"/>
      <c r="I1561" s="10"/>
      <c r="J1561" s="10"/>
      <c r="K1561" s="12"/>
      <c r="L1561" s="12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4"/>
      <c r="BK1561" s="14"/>
      <c r="BL1561" s="14"/>
      <c r="BM1561" s="14"/>
      <c r="BN1561" s="14"/>
    </row>
    <row r="1562" spans="4:66" x14ac:dyDescent="0.25">
      <c r="D1562" s="11"/>
      <c r="E1562" s="10"/>
      <c r="F1562" s="10"/>
      <c r="G1562" s="10"/>
      <c r="H1562" s="10"/>
      <c r="I1562" s="10"/>
      <c r="J1562" s="10"/>
      <c r="K1562" s="12"/>
      <c r="L1562" s="12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4"/>
      <c r="BK1562" s="14"/>
      <c r="BL1562" s="14"/>
      <c r="BM1562" s="14"/>
      <c r="BN1562" s="14"/>
    </row>
    <row r="1563" spans="4:66" x14ac:dyDescent="0.25">
      <c r="D1563" s="11"/>
      <c r="E1563" s="10"/>
      <c r="F1563" s="10"/>
      <c r="G1563" s="10"/>
      <c r="H1563" s="10"/>
      <c r="I1563" s="10"/>
      <c r="J1563" s="10"/>
      <c r="K1563" s="12"/>
      <c r="L1563" s="12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4"/>
      <c r="BK1563" s="14"/>
      <c r="BL1563" s="14"/>
      <c r="BM1563" s="14"/>
      <c r="BN1563" s="14"/>
    </row>
    <row r="1564" spans="4:66" x14ac:dyDescent="0.25">
      <c r="D1564" s="11"/>
      <c r="E1564" s="10"/>
      <c r="F1564" s="10"/>
      <c r="G1564" s="10"/>
      <c r="H1564" s="10"/>
      <c r="I1564" s="10"/>
      <c r="J1564" s="10"/>
      <c r="K1564" s="12"/>
      <c r="L1564" s="12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4"/>
      <c r="BK1564" s="14"/>
      <c r="BL1564" s="14"/>
      <c r="BM1564" s="14"/>
      <c r="BN1564" s="14"/>
    </row>
    <row r="1565" spans="4:66" x14ac:dyDescent="0.25">
      <c r="D1565" s="11"/>
      <c r="E1565" s="10"/>
      <c r="F1565" s="10"/>
      <c r="G1565" s="10"/>
      <c r="H1565" s="10"/>
      <c r="I1565" s="10"/>
      <c r="J1565" s="10"/>
      <c r="K1565" s="12"/>
      <c r="L1565" s="12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4"/>
      <c r="BK1565" s="14"/>
      <c r="BL1565" s="14"/>
      <c r="BM1565" s="14"/>
      <c r="BN1565" s="14"/>
    </row>
    <row r="1566" spans="4:66" x14ac:dyDescent="0.25">
      <c r="D1566" s="11"/>
      <c r="E1566" s="10"/>
      <c r="F1566" s="10"/>
      <c r="G1566" s="10"/>
      <c r="H1566" s="10"/>
      <c r="I1566" s="10"/>
      <c r="J1566" s="10"/>
      <c r="K1566" s="12"/>
      <c r="L1566" s="12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4"/>
      <c r="BK1566" s="14"/>
      <c r="BL1566" s="14"/>
      <c r="BM1566" s="14"/>
      <c r="BN1566" s="14"/>
    </row>
    <row r="1567" spans="4:66" x14ac:dyDescent="0.25">
      <c r="D1567" s="11"/>
      <c r="E1567" s="10"/>
      <c r="F1567" s="10"/>
      <c r="G1567" s="10"/>
      <c r="H1567" s="10"/>
      <c r="I1567" s="10"/>
      <c r="J1567" s="10"/>
      <c r="K1567" s="12"/>
      <c r="L1567" s="12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4"/>
      <c r="BK1567" s="14"/>
      <c r="BL1567" s="14"/>
      <c r="BM1567" s="14"/>
      <c r="BN1567" s="14"/>
    </row>
    <row r="1568" spans="4:66" x14ac:dyDescent="0.25">
      <c r="D1568" s="11"/>
      <c r="E1568" s="10"/>
      <c r="F1568" s="10"/>
      <c r="G1568" s="10"/>
      <c r="H1568" s="10"/>
      <c r="I1568" s="10"/>
      <c r="J1568" s="10"/>
      <c r="K1568" s="12"/>
      <c r="L1568" s="12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4"/>
      <c r="BK1568" s="14"/>
      <c r="BL1568" s="14"/>
      <c r="BM1568" s="14"/>
      <c r="BN1568" s="14"/>
    </row>
    <row r="1569" spans="4:66" x14ac:dyDescent="0.25">
      <c r="D1569" s="11"/>
      <c r="E1569" s="10"/>
      <c r="F1569" s="10"/>
      <c r="G1569" s="10"/>
      <c r="H1569" s="10"/>
      <c r="I1569" s="10"/>
      <c r="J1569" s="10"/>
      <c r="K1569" s="12"/>
      <c r="L1569" s="12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4"/>
      <c r="BK1569" s="14"/>
      <c r="BL1569" s="14"/>
      <c r="BM1569" s="14"/>
      <c r="BN1569" s="14"/>
    </row>
    <row r="1570" spans="4:66" x14ac:dyDescent="0.25">
      <c r="D1570" s="11"/>
      <c r="E1570" s="10"/>
      <c r="F1570" s="10"/>
      <c r="G1570" s="10"/>
      <c r="H1570" s="10"/>
      <c r="I1570" s="10"/>
      <c r="J1570" s="10"/>
      <c r="K1570" s="12"/>
      <c r="L1570" s="12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4"/>
      <c r="BK1570" s="14"/>
      <c r="BL1570" s="14"/>
      <c r="BM1570" s="14"/>
      <c r="BN1570" s="14"/>
    </row>
    <row r="1571" spans="4:66" x14ac:dyDescent="0.25">
      <c r="D1571" s="11"/>
      <c r="E1571" s="10"/>
      <c r="F1571" s="10"/>
      <c r="G1571" s="10"/>
      <c r="H1571" s="10"/>
      <c r="I1571" s="10"/>
      <c r="J1571" s="10"/>
      <c r="K1571" s="12"/>
      <c r="L1571" s="12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4"/>
      <c r="BK1571" s="14"/>
      <c r="BL1571" s="14"/>
      <c r="BM1571" s="14"/>
      <c r="BN1571" s="14"/>
    </row>
    <row r="1572" spans="4:66" x14ac:dyDescent="0.25">
      <c r="D1572" s="11"/>
      <c r="E1572" s="10"/>
      <c r="F1572" s="10"/>
      <c r="G1572" s="10"/>
      <c r="H1572" s="10"/>
      <c r="I1572" s="10"/>
      <c r="J1572" s="10"/>
      <c r="K1572" s="12"/>
      <c r="L1572" s="12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4"/>
      <c r="BK1572" s="14"/>
      <c r="BL1572" s="14"/>
      <c r="BM1572" s="14"/>
      <c r="BN1572" s="14"/>
    </row>
    <row r="1573" spans="4:66" x14ac:dyDescent="0.25">
      <c r="D1573" s="11"/>
      <c r="E1573" s="10"/>
      <c r="F1573" s="10"/>
      <c r="G1573" s="10"/>
      <c r="H1573" s="10"/>
      <c r="I1573" s="10"/>
      <c r="J1573" s="10"/>
      <c r="K1573" s="12"/>
      <c r="L1573" s="12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4"/>
      <c r="BK1573" s="14"/>
      <c r="BL1573" s="14"/>
      <c r="BM1573" s="14"/>
      <c r="BN1573" s="14"/>
    </row>
    <row r="1574" spans="4:66" x14ac:dyDescent="0.25">
      <c r="D1574" s="11"/>
      <c r="E1574" s="10"/>
      <c r="F1574" s="10"/>
      <c r="G1574" s="10"/>
      <c r="H1574" s="10"/>
      <c r="I1574" s="10"/>
      <c r="J1574" s="10"/>
      <c r="K1574" s="12"/>
      <c r="L1574" s="12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4"/>
      <c r="BK1574" s="14"/>
      <c r="BL1574" s="14"/>
      <c r="BM1574" s="14"/>
      <c r="BN1574" s="14"/>
    </row>
    <row r="1575" spans="4:66" x14ac:dyDescent="0.25">
      <c r="D1575" s="11"/>
      <c r="E1575" s="10"/>
      <c r="F1575" s="10"/>
      <c r="G1575" s="10"/>
      <c r="H1575" s="10"/>
      <c r="I1575" s="10"/>
      <c r="J1575" s="10"/>
      <c r="K1575" s="12"/>
      <c r="L1575" s="12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4"/>
      <c r="BK1575" s="14"/>
      <c r="BL1575" s="14"/>
      <c r="BM1575" s="14"/>
      <c r="BN1575" s="14"/>
    </row>
    <row r="1576" spans="4:66" x14ac:dyDescent="0.25">
      <c r="D1576" s="11"/>
      <c r="E1576" s="10"/>
      <c r="F1576" s="10"/>
      <c r="G1576" s="10"/>
      <c r="H1576" s="10"/>
      <c r="I1576" s="10"/>
      <c r="J1576" s="10"/>
      <c r="K1576" s="12"/>
      <c r="L1576" s="12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4"/>
      <c r="BK1576" s="14"/>
      <c r="BL1576" s="14"/>
      <c r="BM1576" s="14"/>
      <c r="BN1576" s="14"/>
    </row>
    <row r="1577" spans="4:66" x14ac:dyDescent="0.25">
      <c r="D1577" s="11"/>
      <c r="E1577" s="10"/>
      <c r="F1577" s="10"/>
      <c r="G1577" s="10"/>
      <c r="H1577" s="10"/>
      <c r="I1577" s="10"/>
      <c r="J1577" s="10"/>
      <c r="K1577" s="12"/>
      <c r="L1577" s="12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4"/>
      <c r="BK1577" s="14"/>
      <c r="BL1577" s="14"/>
      <c r="BM1577" s="14"/>
      <c r="BN1577" s="14"/>
    </row>
    <row r="1578" spans="4:66" x14ac:dyDescent="0.25">
      <c r="D1578" s="11"/>
      <c r="E1578" s="10"/>
      <c r="F1578" s="10"/>
      <c r="G1578" s="10"/>
      <c r="H1578" s="10"/>
      <c r="I1578" s="10"/>
      <c r="J1578" s="10"/>
      <c r="K1578" s="12"/>
      <c r="L1578" s="12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4"/>
      <c r="BK1578" s="14"/>
      <c r="BL1578" s="14"/>
      <c r="BM1578" s="14"/>
      <c r="BN1578" s="14"/>
    </row>
    <row r="1579" spans="4:66" x14ac:dyDescent="0.25">
      <c r="D1579" s="11"/>
      <c r="E1579" s="10"/>
      <c r="F1579" s="10"/>
      <c r="G1579" s="10"/>
      <c r="H1579" s="10"/>
      <c r="I1579" s="10"/>
      <c r="J1579" s="10"/>
      <c r="K1579" s="12"/>
      <c r="L1579" s="12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4"/>
      <c r="BK1579" s="14"/>
      <c r="BL1579" s="14"/>
      <c r="BM1579" s="14"/>
      <c r="BN1579" s="14"/>
    </row>
    <row r="1580" spans="4:66" x14ac:dyDescent="0.25">
      <c r="D1580" s="11"/>
      <c r="E1580" s="10"/>
      <c r="F1580" s="10"/>
      <c r="G1580" s="10"/>
      <c r="H1580" s="10"/>
      <c r="I1580" s="10"/>
      <c r="J1580" s="10"/>
      <c r="K1580" s="12"/>
      <c r="L1580" s="12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4"/>
      <c r="BK1580" s="14"/>
      <c r="BL1580" s="14"/>
      <c r="BM1580" s="14"/>
      <c r="BN1580" s="14"/>
    </row>
    <row r="1581" spans="4:66" x14ac:dyDescent="0.25">
      <c r="D1581" s="11"/>
      <c r="E1581" s="10"/>
      <c r="F1581" s="10"/>
      <c r="G1581" s="10"/>
      <c r="H1581" s="10"/>
      <c r="I1581" s="10"/>
      <c r="J1581" s="10"/>
      <c r="K1581" s="12"/>
      <c r="L1581" s="12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4"/>
      <c r="BK1581" s="14"/>
      <c r="BL1581" s="14"/>
      <c r="BM1581" s="14"/>
      <c r="BN1581" s="14"/>
    </row>
    <row r="1582" spans="4:66" x14ac:dyDescent="0.25">
      <c r="D1582" s="11"/>
      <c r="E1582" s="10"/>
      <c r="F1582" s="10"/>
      <c r="G1582" s="10"/>
      <c r="H1582" s="10"/>
      <c r="I1582" s="10"/>
      <c r="J1582" s="10"/>
      <c r="K1582" s="12"/>
      <c r="L1582" s="12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4"/>
      <c r="BK1582" s="14"/>
      <c r="BL1582" s="14"/>
      <c r="BM1582" s="14"/>
      <c r="BN1582" s="14"/>
    </row>
    <row r="1583" spans="4:66" x14ac:dyDescent="0.25">
      <c r="D1583" s="11"/>
      <c r="E1583" s="10"/>
      <c r="F1583" s="10"/>
      <c r="G1583" s="10"/>
      <c r="H1583" s="10"/>
      <c r="I1583" s="10"/>
      <c r="J1583" s="10"/>
      <c r="K1583" s="12"/>
      <c r="L1583" s="12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4"/>
      <c r="BK1583" s="14"/>
      <c r="BL1583" s="14"/>
      <c r="BM1583" s="14"/>
      <c r="BN1583" s="14"/>
    </row>
    <row r="1584" spans="4:66" x14ac:dyDescent="0.25">
      <c r="D1584" s="11"/>
      <c r="E1584" s="10"/>
      <c r="F1584" s="10"/>
      <c r="G1584" s="10"/>
      <c r="H1584" s="10"/>
      <c r="I1584" s="10"/>
      <c r="J1584" s="10"/>
      <c r="K1584" s="12"/>
      <c r="L1584" s="12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4"/>
      <c r="BK1584" s="14"/>
      <c r="BL1584" s="14"/>
      <c r="BM1584" s="14"/>
      <c r="BN1584" s="14"/>
    </row>
    <row r="1585" spans="4:66" x14ac:dyDescent="0.25">
      <c r="D1585" s="11"/>
      <c r="E1585" s="10"/>
      <c r="F1585" s="10"/>
      <c r="G1585" s="10"/>
      <c r="H1585" s="10"/>
      <c r="I1585" s="10"/>
      <c r="J1585" s="10"/>
      <c r="K1585" s="12"/>
      <c r="L1585" s="12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4"/>
      <c r="BK1585" s="14"/>
      <c r="BL1585" s="14"/>
      <c r="BM1585" s="14"/>
      <c r="BN1585" s="14"/>
    </row>
    <row r="1586" spans="4:66" x14ac:dyDescent="0.25">
      <c r="D1586" s="11"/>
      <c r="E1586" s="10"/>
      <c r="F1586" s="10"/>
      <c r="G1586" s="10"/>
      <c r="H1586" s="10"/>
      <c r="I1586" s="10"/>
      <c r="J1586" s="10"/>
      <c r="K1586" s="12"/>
      <c r="L1586" s="12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4"/>
      <c r="BK1586" s="14"/>
      <c r="BL1586" s="14"/>
      <c r="BM1586" s="14"/>
      <c r="BN1586" s="14"/>
    </row>
    <row r="1587" spans="4:66" x14ac:dyDescent="0.25">
      <c r="D1587" s="11"/>
      <c r="E1587" s="10"/>
      <c r="F1587" s="10"/>
      <c r="G1587" s="10"/>
      <c r="H1587" s="10"/>
      <c r="I1587" s="10"/>
      <c r="J1587" s="10"/>
      <c r="K1587" s="12"/>
      <c r="L1587" s="12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4"/>
      <c r="BK1587" s="14"/>
      <c r="BL1587" s="14"/>
      <c r="BM1587" s="14"/>
      <c r="BN1587" s="14"/>
    </row>
    <row r="1588" spans="4:66" x14ac:dyDescent="0.25">
      <c r="D1588" s="11"/>
      <c r="E1588" s="10"/>
      <c r="F1588" s="10"/>
      <c r="G1588" s="10"/>
      <c r="H1588" s="10"/>
      <c r="I1588" s="10"/>
      <c r="J1588" s="10"/>
      <c r="K1588" s="12"/>
      <c r="L1588" s="12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4"/>
      <c r="BK1588" s="14"/>
      <c r="BL1588" s="14"/>
      <c r="BM1588" s="14"/>
      <c r="BN1588" s="14"/>
    </row>
    <row r="1589" spans="4:66" x14ac:dyDescent="0.25">
      <c r="D1589" s="11"/>
      <c r="E1589" s="10"/>
      <c r="F1589" s="10"/>
      <c r="G1589" s="10"/>
      <c r="H1589" s="10"/>
      <c r="I1589" s="10"/>
      <c r="J1589" s="10"/>
      <c r="K1589" s="12"/>
      <c r="L1589" s="12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4"/>
      <c r="BK1589" s="14"/>
      <c r="BL1589" s="14"/>
      <c r="BM1589" s="14"/>
      <c r="BN1589" s="14"/>
    </row>
    <row r="1590" spans="4:66" x14ac:dyDescent="0.25">
      <c r="D1590" s="11"/>
      <c r="E1590" s="10"/>
      <c r="F1590" s="10"/>
      <c r="G1590" s="10"/>
      <c r="H1590" s="10"/>
      <c r="I1590" s="10"/>
      <c r="J1590" s="10"/>
      <c r="K1590" s="12"/>
      <c r="L1590" s="12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4"/>
      <c r="BK1590" s="14"/>
      <c r="BL1590" s="14"/>
      <c r="BM1590" s="14"/>
      <c r="BN1590" s="14"/>
    </row>
    <row r="1591" spans="4:66" x14ac:dyDescent="0.25">
      <c r="D1591" s="11"/>
      <c r="E1591" s="10"/>
      <c r="F1591" s="10"/>
      <c r="G1591" s="10"/>
      <c r="H1591" s="10"/>
      <c r="I1591" s="10"/>
      <c r="J1591" s="10"/>
      <c r="K1591" s="12"/>
      <c r="L1591" s="12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4"/>
      <c r="BK1591" s="14"/>
      <c r="BL1591" s="14"/>
      <c r="BM1591" s="14"/>
      <c r="BN1591" s="14"/>
    </row>
    <row r="1592" spans="4:66" x14ac:dyDescent="0.25">
      <c r="D1592" s="11"/>
      <c r="E1592" s="10"/>
      <c r="F1592" s="10"/>
      <c r="G1592" s="10"/>
      <c r="H1592" s="10"/>
      <c r="I1592" s="10"/>
      <c r="J1592" s="10"/>
      <c r="K1592" s="12"/>
      <c r="L1592" s="12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4"/>
      <c r="BK1592" s="14"/>
      <c r="BL1592" s="14"/>
      <c r="BM1592" s="14"/>
      <c r="BN1592" s="14"/>
    </row>
    <row r="1593" spans="4:66" x14ac:dyDescent="0.25">
      <c r="D1593" s="11"/>
      <c r="E1593" s="10"/>
      <c r="F1593" s="10"/>
      <c r="G1593" s="10"/>
      <c r="H1593" s="10"/>
      <c r="I1593" s="10"/>
      <c r="J1593" s="10"/>
      <c r="K1593" s="12"/>
      <c r="L1593" s="12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4"/>
      <c r="BK1593" s="14"/>
      <c r="BL1593" s="14"/>
      <c r="BM1593" s="14"/>
      <c r="BN1593" s="14"/>
    </row>
    <row r="1594" spans="4:66" x14ac:dyDescent="0.25">
      <c r="D1594" s="11"/>
      <c r="E1594" s="10"/>
      <c r="F1594" s="10"/>
      <c r="G1594" s="10"/>
      <c r="H1594" s="10"/>
      <c r="I1594" s="10"/>
      <c r="J1594" s="10"/>
      <c r="K1594" s="12"/>
      <c r="L1594" s="12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4"/>
      <c r="BK1594" s="14"/>
      <c r="BL1594" s="14"/>
      <c r="BM1594" s="14"/>
      <c r="BN1594" s="14"/>
    </row>
    <row r="1595" spans="4:66" x14ac:dyDescent="0.25">
      <c r="D1595" s="11"/>
      <c r="E1595" s="10"/>
      <c r="F1595" s="10"/>
      <c r="G1595" s="10"/>
      <c r="H1595" s="10"/>
      <c r="I1595" s="10"/>
      <c r="J1595" s="10"/>
      <c r="K1595" s="12"/>
      <c r="L1595" s="12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4"/>
      <c r="BK1595" s="14"/>
      <c r="BL1595" s="14"/>
      <c r="BM1595" s="14"/>
      <c r="BN1595" s="14"/>
    </row>
    <row r="1596" spans="4:66" x14ac:dyDescent="0.25">
      <c r="D1596" s="11"/>
      <c r="E1596" s="10"/>
      <c r="F1596" s="10"/>
      <c r="G1596" s="10"/>
      <c r="H1596" s="10"/>
      <c r="I1596" s="10"/>
      <c r="J1596" s="10"/>
      <c r="K1596" s="12"/>
      <c r="L1596" s="12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4"/>
      <c r="BK1596" s="14"/>
      <c r="BL1596" s="14"/>
      <c r="BM1596" s="14"/>
      <c r="BN1596" s="14"/>
    </row>
    <row r="1597" spans="4:66" x14ac:dyDescent="0.25">
      <c r="D1597" s="11"/>
      <c r="E1597" s="10"/>
      <c r="F1597" s="10"/>
      <c r="G1597" s="10"/>
      <c r="H1597" s="10"/>
      <c r="I1597" s="10"/>
      <c r="J1597" s="10"/>
      <c r="K1597" s="12"/>
      <c r="L1597" s="12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4"/>
      <c r="BK1597" s="14"/>
      <c r="BL1597" s="14"/>
      <c r="BM1597" s="14"/>
      <c r="BN1597" s="14"/>
    </row>
    <row r="1598" spans="4:66" x14ac:dyDescent="0.25">
      <c r="D1598" s="11"/>
      <c r="E1598" s="10"/>
      <c r="F1598" s="10"/>
      <c r="G1598" s="10"/>
      <c r="H1598" s="10"/>
      <c r="I1598" s="10"/>
      <c r="J1598" s="10"/>
      <c r="K1598" s="12"/>
      <c r="L1598" s="12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4"/>
      <c r="BK1598" s="14"/>
      <c r="BL1598" s="14"/>
      <c r="BM1598" s="14"/>
      <c r="BN1598" s="14"/>
    </row>
    <row r="1599" spans="4:66" x14ac:dyDescent="0.25">
      <c r="D1599" s="11"/>
      <c r="E1599" s="10"/>
      <c r="F1599" s="10"/>
      <c r="G1599" s="10"/>
      <c r="H1599" s="10"/>
      <c r="I1599" s="10"/>
      <c r="J1599" s="10"/>
      <c r="K1599" s="12"/>
      <c r="L1599" s="12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4"/>
      <c r="BK1599" s="14"/>
      <c r="BL1599" s="14"/>
      <c r="BM1599" s="14"/>
      <c r="BN1599" s="14"/>
    </row>
    <row r="1600" spans="4:66" x14ac:dyDescent="0.25">
      <c r="D1600" s="11"/>
      <c r="E1600" s="10"/>
      <c r="F1600" s="10"/>
      <c r="G1600" s="10"/>
      <c r="H1600" s="10"/>
      <c r="I1600" s="10"/>
      <c r="J1600" s="10"/>
      <c r="K1600" s="12"/>
      <c r="L1600" s="12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4"/>
      <c r="BK1600" s="14"/>
      <c r="BL1600" s="14"/>
      <c r="BM1600" s="14"/>
      <c r="BN1600" s="14"/>
    </row>
    <row r="1601" spans="4:66" x14ac:dyDescent="0.25">
      <c r="D1601" s="11"/>
      <c r="E1601" s="10"/>
      <c r="F1601" s="10"/>
      <c r="G1601" s="10"/>
      <c r="H1601" s="10"/>
      <c r="I1601" s="10"/>
      <c r="J1601" s="10"/>
      <c r="K1601" s="12"/>
      <c r="L1601" s="12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4"/>
      <c r="BK1601" s="14"/>
      <c r="BL1601" s="14"/>
      <c r="BM1601" s="14"/>
      <c r="BN1601" s="14"/>
    </row>
    <row r="1602" spans="4:66" x14ac:dyDescent="0.25">
      <c r="D1602" s="11"/>
      <c r="E1602" s="10"/>
      <c r="F1602" s="10"/>
      <c r="G1602" s="10"/>
      <c r="H1602" s="10"/>
      <c r="I1602" s="10"/>
      <c r="J1602" s="10"/>
      <c r="K1602" s="12"/>
      <c r="L1602" s="12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4"/>
      <c r="BK1602" s="14"/>
      <c r="BL1602" s="14"/>
      <c r="BM1602" s="14"/>
      <c r="BN1602" s="14"/>
    </row>
    <row r="1603" spans="4:66" x14ac:dyDescent="0.25">
      <c r="D1603" s="11"/>
      <c r="E1603" s="10"/>
      <c r="F1603" s="10"/>
      <c r="G1603" s="10"/>
      <c r="H1603" s="10"/>
      <c r="I1603" s="10"/>
      <c r="J1603" s="10"/>
      <c r="K1603" s="12"/>
      <c r="L1603" s="12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4"/>
      <c r="BK1603" s="14"/>
      <c r="BL1603" s="14"/>
      <c r="BM1603" s="14"/>
      <c r="BN1603" s="14"/>
    </row>
    <row r="1604" spans="4:66" x14ac:dyDescent="0.25">
      <c r="D1604" s="11"/>
      <c r="E1604" s="10"/>
      <c r="F1604" s="10"/>
      <c r="G1604" s="10"/>
      <c r="H1604" s="10"/>
      <c r="I1604" s="10"/>
      <c r="J1604" s="10"/>
      <c r="K1604" s="12"/>
      <c r="L1604" s="12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4"/>
      <c r="BK1604" s="14"/>
      <c r="BL1604" s="14"/>
      <c r="BM1604" s="14"/>
      <c r="BN1604" s="14"/>
    </row>
    <row r="1605" spans="4:66" x14ac:dyDescent="0.25">
      <c r="D1605" s="11"/>
      <c r="E1605" s="10"/>
      <c r="F1605" s="10"/>
      <c r="G1605" s="10"/>
      <c r="H1605" s="10"/>
      <c r="I1605" s="10"/>
      <c r="J1605" s="10"/>
      <c r="K1605" s="12"/>
      <c r="L1605" s="12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4"/>
      <c r="BK1605" s="14"/>
      <c r="BL1605" s="14"/>
      <c r="BM1605" s="14"/>
      <c r="BN1605" s="14"/>
    </row>
    <row r="1606" spans="4:66" x14ac:dyDescent="0.25">
      <c r="D1606" s="11"/>
      <c r="E1606" s="10"/>
      <c r="F1606" s="10"/>
      <c r="G1606" s="10"/>
      <c r="H1606" s="10"/>
      <c r="I1606" s="10"/>
      <c r="J1606" s="10"/>
      <c r="K1606" s="12"/>
      <c r="L1606" s="12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4"/>
      <c r="BK1606" s="14"/>
      <c r="BL1606" s="14"/>
      <c r="BM1606" s="14"/>
      <c r="BN1606" s="14"/>
    </row>
    <row r="1607" spans="4:66" x14ac:dyDescent="0.25">
      <c r="D1607" s="11"/>
      <c r="E1607" s="10"/>
      <c r="F1607" s="10"/>
      <c r="G1607" s="10"/>
      <c r="H1607" s="10"/>
      <c r="I1607" s="10"/>
      <c r="J1607" s="10"/>
      <c r="K1607" s="12"/>
      <c r="L1607" s="12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4"/>
      <c r="BK1607" s="14"/>
      <c r="BL1607" s="14"/>
      <c r="BM1607" s="14"/>
      <c r="BN1607" s="14"/>
    </row>
    <row r="1608" spans="4:66" x14ac:dyDescent="0.25">
      <c r="D1608" s="11"/>
      <c r="E1608" s="10"/>
      <c r="F1608" s="10"/>
      <c r="G1608" s="10"/>
      <c r="H1608" s="10"/>
      <c r="I1608" s="10"/>
      <c r="J1608" s="10"/>
      <c r="K1608" s="12"/>
      <c r="L1608" s="12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4"/>
      <c r="BK1608" s="14"/>
      <c r="BL1608" s="14"/>
      <c r="BM1608" s="14"/>
      <c r="BN1608" s="14"/>
    </row>
    <row r="1609" spans="4:66" x14ac:dyDescent="0.25">
      <c r="D1609" s="11"/>
      <c r="E1609" s="10"/>
      <c r="F1609" s="10"/>
      <c r="G1609" s="10"/>
      <c r="H1609" s="10"/>
      <c r="I1609" s="10"/>
      <c r="J1609" s="10"/>
      <c r="K1609" s="12"/>
      <c r="L1609" s="12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4"/>
      <c r="BK1609" s="14"/>
      <c r="BL1609" s="14"/>
      <c r="BM1609" s="14"/>
      <c r="BN1609" s="14"/>
    </row>
    <row r="1610" spans="4:66" x14ac:dyDescent="0.25">
      <c r="D1610" s="11"/>
      <c r="E1610" s="10"/>
      <c r="F1610" s="10"/>
      <c r="G1610" s="10"/>
      <c r="H1610" s="10"/>
      <c r="I1610" s="10"/>
      <c r="J1610" s="10"/>
      <c r="K1610" s="12"/>
      <c r="L1610" s="12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4"/>
      <c r="BK1610" s="14"/>
      <c r="BL1610" s="14"/>
      <c r="BM1610" s="14"/>
      <c r="BN1610" s="14"/>
    </row>
    <row r="1611" spans="4:66" x14ac:dyDescent="0.25">
      <c r="D1611" s="11"/>
      <c r="E1611" s="10"/>
      <c r="F1611" s="10"/>
      <c r="G1611" s="10"/>
      <c r="H1611" s="10"/>
      <c r="I1611" s="10"/>
      <c r="J1611" s="10"/>
      <c r="K1611" s="12"/>
      <c r="L1611" s="12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4"/>
      <c r="BK1611" s="14"/>
      <c r="BL1611" s="14"/>
      <c r="BM1611" s="14"/>
      <c r="BN1611" s="14"/>
    </row>
    <row r="1612" spans="4:66" x14ac:dyDescent="0.25">
      <c r="D1612" s="11"/>
      <c r="E1612" s="10"/>
      <c r="F1612" s="10"/>
      <c r="G1612" s="10"/>
      <c r="H1612" s="10"/>
      <c r="I1612" s="10"/>
      <c r="J1612" s="10"/>
      <c r="K1612" s="12"/>
      <c r="L1612" s="12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4"/>
      <c r="BK1612" s="14"/>
      <c r="BL1612" s="14"/>
      <c r="BM1612" s="14"/>
      <c r="BN1612" s="14"/>
    </row>
    <row r="1613" spans="4:66" x14ac:dyDescent="0.25">
      <c r="D1613" s="11"/>
      <c r="E1613" s="10"/>
      <c r="F1613" s="10"/>
      <c r="G1613" s="10"/>
      <c r="H1613" s="10"/>
      <c r="I1613" s="10"/>
      <c r="J1613" s="10"/>
      <c r="K1613" s="12"/>
      <c r="L1613" s="12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4"/>
      <c r="BK1613" s="14"/>
      <c r="BL1613" s="14"/>
      <c r="BM1613" s="14"/>
      <c r="BN1613" s="14"/>
    </row>
    <row r="1614" spans="4:66" x14ac:dyDescent="0.25">
      <c r="D1614" s="11"/>
      <c r="E1614" s="10"/>
      <c r="F1614" s="10"/>
      <c r="G1614" s="10"/>
      <c r="H1614" s="10"/>
      <c r="I1614" s="10"/>
      <c r="J1614" s="10"/>
      <c r="K1614" s="12"/>
      <c r="L1614" s="12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4"/>
      <c r="BK1614" s="14"/>
      <c r="BL1614" s="14"/>
      <c r="BM1614" s="14"/>
      <c r="BN1614" s="14"/>
    </row>
    <row r="1615" spans="4:66" x14ac:dyDescent="0.25">
      <c r="D1615" s="11"/>
      <c r="E1615" s="10"/>
      <c r="F1615" s="10"/>
      <c r="G1615" s="10"/>
      <c r="H1615" s="10"/>
      <c r="I1615" s="10"/>
      <c r="J1615" s="10"/>
      <c r="K1615" s="12"/>
      <c r="L1615" s="12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4"/>
      <c r="BK1615" s="14"/>
      <c r="BL1615" s="14"/>
      <c r="BM1615" s="14"/>
      <c r="BN1615" s="14"/>
    </row>
    <row r="1616" spans="4:66" x14ac:dyDescent="0.25">
      <c r="D1616" s="11"/>
      <c r="E1616" s="10"/>
      <c r="F1616" s="10"/>
      <c r="G1616" s="10"/>
      <c r="H1616" s="10"/>
      <c r="I1616" s="10"/>
      <c r="J1616" s="10"/>
      <c r="K1616" s="12"/>
      <c r="L1616" s="12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4"/>
      <c r="BK1616" s="14"/>
      <c r="BL1616" s="14"/>
      <c r="BM1616" s="14"/>
      <c r="BN1616" s="14"/>
    </row>
    <row r="1617" spans="4:66" x14ac:dyDescent="0.25">
      <c r="D1617" s="11"/>
      <c r="E1617" s="10"/>
      <c r="F1617" s="10"/>
      <c r="G1617" s="10"/>
      <c r="H1617" s="10"/>
      <c r="I1617" s="10"/>
      <c r="J1617" s="10"/>
      <c r="K1617" s="12"/>
      <c r="L1617" s="12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4"/>
      <c r="BK1617" s="14"/>
      <c r="BL1617" s="14"/>
      <c r="BM1617" s="14"/>
      <c r="BN1617" s="14"/>
    </row>
    <row r="1618" spans="4:66" x14ac:dyDescent="0.25">
      <c r="D1618" s="11"/>
      <c r="E1618" s="10"/>
      <c r="F1618" s="10"/>
      <c r="G1618" s="10"/>
      <c r="H1618" s="10"/>
      <c r="I1618" s="10"/>
      <c r="J1618" s="10"/>
      <c r="K1618" s="12"/>
      <c r="L1618" s="12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4"/>
      <c r="BK1618" s="14"/>
      <c r="BL1618" s="14"/>
      <c r="BM1618" s="14"/>
      <c r="BN1618" s="14"/>
    </row>
    <row r="1619" spans="4:66" x14ac:dyDescent="0.25">
      <c r="D1619" s="11"/>
      <c r="E1619" s="10"/>
      <c r="F1619" s="10"/>
      <c r="G1619" s="10"/>
      <c r="H1619" s="10"/>
      <c r="I1619" s="10"/>
      <c r="J1619" s="10"/>
      <c r="K1619" s="12"/>
      <c r="L1619" s="12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4"/>
      <c r="BK1619" s="14"/>
      <c r="BL1619" s="14"/>
      <c r="BM1619" s="14"/>
      <c r="BN1619" s="14"/>
    </row>
    <row r="1620" spans="4:66" x14ac:dyDescent="0.25">
      <c r="D1620" s="11"/>
      <c r="E1620" s="10"/>
      <c r="F1620" s="10"/>
      <c r="G1620" s="10"/>
      <c r="H1620" s="10"/>
      <c r="I1620" s="10"/>
      <c r="J1620" s="10"/>
      <c r="K1620" s="12"/>
      <c r="L1620" s="12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4"/>
      <c r="BK1620" s="14"/>
      <c r="BL1620" s="14"/>
      <c r="BM1620" s="14"/>
      <c r="BN1620" s="14"/>
    </row>
    <row r="1621" spans="4:66" x14ac:dyDescent="0.25">
      <c r="D1621" s="11"/>
      <c r="E1621" s="10"/>
      <c r="F1621" s="10"/>
      <c r="G1621" s="10"/>
      <c r="H1621" s="10"/>
      <c r="I1621" s="10"/>
      <c r="J1621" s="10"/>
      <c r="K1621" s="12"/>
      <c r="L1621" s="12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4"/>
      <c r="BK1621" s="14"/>
      <c r="BL1621" s="14"/>
      <c r="BM1621" s="14"/>
      <c r="BN1621" s="14"/>
    </row>
    <row r="1622" spans="4:66" x14ac:dyDescent="0.25">
      <c r="D1622" s="11"/>
      <c r="E1622" s="10"/>
      <c r="F1622" s="10"/>
      <c r="G1622" s="10"/>
      <c r="H1622" s="10"/>
      <c r="I1622" s="10"/>
      <c r="J1622" s="10"/>
      <c r="K1622" s="12"/>
      <c r="L1622" s="12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4"/>
      <c r="BK1622" s="14"/>
      <c r="BL1622" s="14"/>
      <c r="BM1622" s="14"/>
      <c r="BN1622" s="14"/>
    </row>
    <row r="1623" spans="4:66" x14ac:dyDescent="0.25">
      <c r="D1623" s="11"/>
      <c r="E1623" s="10"/>
      <c r="F1623" s="10"/>
      <c r="G1623" s="10"/>
      <c r="H1623" s="10"/>
      <c r="I1623" s="10"/>
      <c r="J1623" s="10"/>
      <c r="K1623" s="12"/>
      <c r="L1623" s="12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4"/>
      <c r="BK1623" s="14"/>
      <c r="BL1623" s="14"/>
      <c r="BM1623" s="14"/>
      <c r="BN1623" s="14"/>
    </row>
    <row r="1624" spans="4:66" x14ac:dyDescent="0.25">
      <c r="D1624" s="11"/>
      <c r="E1624" s="10"/>
      <c r="F1624" s="10"/>
      <c r="G1624" s="10"/>
      <c r="H1624" s="10"/>
      <c r="I1624" s="10"/>
      <c r="J1624" s="10"/>
      <c r="K1624" s="12"/>
      <c r="L1624" s="12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4"/>
      <c r="BK1624" s="14"/>
      <c r="BL1624" s="14"/>
      <c r="BM1624" s="14"/>
      <c r="BN1624" s="14"/>
    </row>
    <row r="1625" spans="4:66" x14ac:dyDescent="0.25">
      <c r="D1625" s="11"/>
      <c r="E1625" s="10"/>
      <c r="F1625" s="10"/>
      <c r="G1625" s="10"/>
      <c r="H1625" s="10"/>
      <c r="I1625" s="10"/>
      <c r="J1625" s="10"/>
      <c r="K1625" s="12"/>
      <c r="L1625" s="12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4"/>
      <c r="BK1625" s="14"/>
      <c r="BL1625" s="14"/>
      <c r="BM1625" s="14"/>
      <c r="BN1625" s="14"/>
    </row>
    <row r="1626" spans="4:66" x14ac:dyDescent="0.25">
      <c r="D1626" s="11"/>
      <c r="E1626" s="10"/>
      <c r="F1626" s="10"/>
      <c r="G1626" s="10"/>
      <c r="H1626" s="10"/>
      <c r="I1626" s="10"/>
      <c r="J1626" s="10"/>
      <c r="K1626" s="12"/>
      <c r="L1626" s="12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4"/>
      <c r="BK1626" s="14"/>
      <c r="BL1626" s="14"/>
      <c r="BM1626" s="14"/>
      <c r="BN1626" s="14"/>
    </row>
    <row r="1627" spans="4:66" x14ac:dyDescent="0.25">
      <c r="D1627" s="11"/>
      <c r="E1627" s="10"/>
      <c r="F1627" s="10"/>
      <c r="G1627" s="10"/>
      <c r="H1627" s="10"/>
      <c r="I1627" s="10"/>
      <c r="J1627" s="10"/>
      <c r="K1627" s="12"/>
      <c r="L1627" s="12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4"/>
      <c r="BK1627" s="14"/>
      <c r="BL1627" s="14"/>
      <c r="BM1627" s="14"/>
      <c r="BN1627" s="14"/>
    </row>
    <row r="1628" spans="4:66" x14ac:dyDescent="0.25">
      <c r="D1628" s="11"/>
      <c r="E1628" s="10"/>
      <c r="F1628" s="10"/>
      <c r="G1628" s="10"/>
      <c r="H1628" s="10"/>
      <c r="I1628" s="10"/>
      <c r="J1628" s="10"/>
      <c r="K1628" s="12"/>
      <c r="L1628" s="12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4"/>
      <c r="BK1628" s="14"/>
      <c r="BL1628" s="14"/>
      <c r="BM1628" s="14"/>
      <c r="BN1628" s="14"/>
    </row>
    <row r="1629" spans="4:66" x14ac:dyDescent="0.25">
      <c r="D1629" s="11"/>
      <c r="E1629" s="10"/>
      <c r="F1629" s="10"/>
      <c r="G1629" s="10"/>
      <c r="H1629" s="10"/>
      <c r="I1629" s="10"/>
      <c r="J1629" s="10"/>
      <c r="K1629" s="12"/>
      <c r="L1629" s="12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4"/>
      <c r="BK1629" s="14"/>
      <c r="BL1629" s="14"/>
      <c r="BM1629" s="14"/>
      <c r="BN1629" s="14"/>
    </row>
    <row r="1630" spans="4:66" x14ac:dyDescent="0.25">
      <c r="D1630" s="11"/>
      <c r="E1630" s="10"/>
      <c r="F1630" s="10"/>
      <c r="G1630" s="10"/>
      <c r="H1630" s="10"/>
      <c r="I1630" s="10"/>
      <c r="J1630" s="10"/>
      <c r="K1630" s="12"/>
      <c r="L1630" s="12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4"/>
      <c r="BK1630" s="14"/>
      <c r="BL1630" s="14"/>
      <c r="BM1630" s="14"/>
      <c r="BN1630" s="14"/>
    </row>
    <row r="1631" spans="4:66" x14ac:dyDescent="0.25">
      <c r="D1631" s="11"/>
      <c r="E1631" s="10"/>
      <c r="F1631" s="10"/>
      <c r="G1631" s="10"/>
      <c r="H1631" s="10"/>
      <c r="I1631" s="10"/>
      <c r="J1631" s="10"/>
      <c r="K1631" s="12"/>
      <c r="L1631" s="12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4"/>
      <c r="BK1631" s="14"/>
      <c r="BL1631" s="14"/>
      <c r="BM1631" s="14"/>
      <c r="BN1631" s="14"/>
    </row>
    <row r="1632" spans="4:66" x14ac:dyDescent="0.25">
      <c r="D1632" s="11"/>
      <c r="E1632" s="10"/>
      <c r="F1632" s="10"/>
      <c r="G1632" s="10"/>
      <c r="H1632" s="10"/>
      <c r="I1632" s="10"/>
      <c r="J1632" s="10"/>
      <c r="K1632" s="12"/>
      <c r="L1632" s="12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4"/>
      <c r="BK1632" s="14"/>
      <c r="BL1632" s="14"/>
      <c r="BM1632" s="14"/>
      <c r="BN1632" s="14"/>
    </row>
    <row r="1633" spans="4:66" x14ac:dyDescent="0.25">
      <c r="D1633" s="11"/>
      <c r="E1633" s="10"/>
      <c r="F1633" s="10"/>
      <c r="G1633" s="10"/>
      <c r="H1633" s="10"/>
      <c r="I1633" s="10"/>
      <c r="J1633" s="10"/>
      <c r="K1633" s="12"/>
      <c r="L1633" s="12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4"/>
      <c r="BK1633" s="14"/>
      <c r="BL1633" s="14"/>
      <c r="BM1633" s="14"/>
      <c r="BN1633" s="14"/>
    </row>
    <row r="1634" spans="4:66" x14ac:dyDescent="0.25">
      <c r="D1634" s="11"/>
      <c r="E1634" s="10"/>
      <c r="F1634" s="10"/>
      <c r="G1634" s="10"/>
      <c r="H1634" s="10"/>
      <c r="I1634" s="10"/>
      <c r="J1634" s="10"/>
      <c r="K1634" s="12"/>
      <c r="L1634" s="12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4"/>
      <c r="BK1634" s="14"/>
      <c r="BL1634" s="14"/>
      <c r="BM1634" s="14"/>
      <c r="BN1634" s="14"/>
    </row>
    <row r="1635" spans="4:66" x14ac:dyDescent="0.25">
      <c r="D1635" s="11"/>
      <c r="E1635" s="10"/>
      <c r="F1635" s="10"/>
      <c r="G1635" s="10"/>
      <c r="H1635" s="10"/>
      <c r="I1635" s="10"/>
      <c r="J1635" s="10"/>
      <c r="K1635" s="12"/>
      <c r="L1635" s="12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4"/>
      <c r="BK1635" s="14"/>
      <c r="BL1635" s="14"/>
      <c r="BM1635" s="14"/>
      <c r="BN1635" s="14"/>
    </row>
    <row r="1636" spans="4:66" x14ac:dyDescent="0.25">
      <c r="D1636" s="11"/>
      <c r="E1636" s="10"/>
      <c r="F1636" s="10"/>
      <c r="G1636" s="10"/>
      <c r="H1636" s="10"/>
      <c r="I1636" s="10"/>
      <c r="J1636" s="10"/>
      <c r="K1636" s="12"/>
      <c r="L1636" s="12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4"/>
      <c r="BK1636" s="14"/>
      <c r="BL1636" s="14"/>
      <c r="BM1636" s="14"/>
      <c r="BN1636" s="14"/>
    </row>
    <row r="1637" spans="4:66" x14ac:dyDescent="0.25">
      <c r="D1637" s="11"/>
      <c r="E1637" s="10"/>
      <c r="F1637" s="10"/>
      <c r="G1637" s="10"/>
      <c r="H1637" s="10"/>
      <c r="I1637" s="10"/>
      <c r="J1637" s="10"/>
      <c r="K1637" s="12"/>
      <c r="L1637" s="12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4"/>
      <c r="BK1637" s="14"/>
      <c r="BL1637" s="14"/>
      <c r="BM1637" s="14"/>
      <c r="BN1637" s="14"/>
    </row>
    <row r="1638" spans="4:66" x14ac:dyDescent="0.25">
      <c r="D1638" s="11"/>
      <c r="E1638" s="10"/>
      <c r="F1638" s="10"/>
      <c r="G1638" s="10"/>
      <c r="H1638" s="10"/>
      <c r="I1638" s="10"/>
      <c r="J1638" s="10"/>
      <c r="K1638" s="12"/>
      <c r="L1638" s="12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4"/>
      <c r="BK1638" s="14"/>
      <c r="BL1638" s="14"/>
      <c r="BM1638" s="14"/>
      <c r="BN1638" s="14"/>
    </row>
    <row r="1639" spans="4:66" x14ac:dyDescent="0.25">
      <c r="D1639" s="11"/>
      <c r="E1639" s="10"/>
      <c r="F1639" s="10"/>
      <c r="G1639" s="10"/>
      <c r="H1639" s="10"/>
      <c r="I1639" s="10"/>
      <c r="J1639" s="10"/>
      <c r="K1639" s="12"/>
      <c r="L1639" s="12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4"/>
      <c r="BK1639" s="14"/>
      <c r="BL1639" s="14"/>
      <c r="BM1639" s="14"/>
      <c r="BN1639" s="14"/>
    </row>
    <row r="1640" spans="4:66" x14ac:dyDescent="0.25">
      <c r="D1640" s="11"/>
      <c r="E1640" s="10"/>
      <c r="F1640" s="10"/>
      <c r="G1640" s="10"/>
      <c r="H1640" s="10"/>
      <c r="I1640" s="10"/>
      <c r="J1640" s="10"/>
      <c r="K1640" s="12"/>
      <c r="L1640" s="12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4"/>
      <c r="BK1640" s="14"/>
      <c r="BL1640" s="14"/>
      <c r="BM1640" s="14"/>
      <c r="BN1640" s="14"/>
    </row>
    <row r="1641" spans="4:66" x14ac:dyDescent="0.25">
      <c r="D1641" s="11"/>
      <c r="E1641" s="10"/>
      <c r="F1641" s="10"/>
      <c r="G1641" s="10"/>
      <c r="H1641" s="10"/>
      <c r="I1641" s="10"/>
      <c r="J1641" s="10"/>
      <c r="K1641" s="12"/>
      <c r="L1641" s="12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4"/>
      <c r="BK1641" s="14"/>
      <c r="BL1641" s="14"/>
      <c r="BM1641" s="14"/>
      <c r="BN1641" s="14"/>
    </row>
    <row r="1642" spans="4:66" x14ac:dyDescent="0.25">
      <c r="D1642" s="11"/>
      <c r="E1642" s="10"/>
      <c r="F1642" s="10"/>
      <c r="G1642" s="10"/>
      <c r="H1642" s="10"/>
      <c r="I1642" s="10"/>
      <c r="J1642" s="10"/>
      <c r="K1642" s="12"/>
      <c r="L1642" s="12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4"/>
      <c r="BK1642" s="14"/>
      <c r="BL1642" s="14"/>
      <c r="BM1642" s="14"/>
      <c r="BN1642" s="14"/>
    </row>
    <row r="1643" spans="4:66" x14ac:dyDescent="0.25">
      <c r="D1643" s="11"/>
      <c r="E1643" s="10"/>
      <c r="F1643" s="10"/>
      <c r="G1643" s="10"/>
      <c r="H1643" s="10"/>
      <c r="I1643" s="10"/>
      <c r="J1643" s="10"/>
      <c r="K1643" s="12"/>
      <c r="L1643" s="12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4"/>
      <c r="BK1643" s="14"/>
      <c r="BL1643" s="14"/>
      <c r="BM1643" s="14"/>
      <c r="BN1643" s="14"/>
    </row>
    <row r="1644" spans="4:66" x14ac:dyDescent="0.25">
      <c r="D1644" s="11"/>
      <c r="E1644" s="10"/>
      <c r="F1644" s="10"/>
      <c r="G1644" s="10"/>
      <c r="H1644" s="10"/>
      <c r="I1644" s="10"/>
      <c r="J1644" s="10"/>
      <c r="K1644" s="12"/>
      <c r="L1644" s="12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4"/>
      <c r="BK1644" s="14"/>
      <c r="BL1644" s="14"/>
      <c r="BM1644" s="14"/>
      <c r="BN1644" s="14"/>
    </row>
    <row r="1645" spans="4:66" x14ac:dyDescent="0.25">
      <c r="D1645" s="11"/>
      <c r="E1645" s="10"/>
      <c r="F1645" s="10"/>
      <c r="G1645" s="10"/>
      <c r="H1645" s="10"/>
      <c r="I1645" s="10"/>
      <c r="J1645" s="10"/>
      <c r="K1645" s="12"/>
      <c r="L1645" s="12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4"/>
      <c r="BK1645" s="14"/>
      <c r="BL1645" s="14"/>
      <c r="BM1645" s="14"/>
      <c r="BN1645" s="14"/>
    </row>
    <row r="1646" spans="4:66" x14ac:dyDescent="0.25">
      <c r="D1646" s="11"/>
      <c r="E1646" s="10"/>
      <c r="F1646" s="10"/>
      <c r="G1646" s="10"/>
      <c r="H1646" s="10"/>
      <c r="I1646" s="10"/>
      <c r="J1646" s="10"/>
      <c r="K1646" s="12"/>
      <c r="L1646" s="12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4"/>
      <c r="BK1646" s="14"/>
      <c r="BL1646" s="14"/>
      <c r="BM1646" s="14"/>
      <c r="BN1646" s="14"/>
    </row>
    <row r="1647" spans="4:66" x14ac:dyDescent="0.25">
      <c r="D1647" s="11"/>
      <c r="E1647" s="10"/>
      <c r="F1647" s="10"/>
      <c r="G1647" s="10"/>
      <c r="H1647" s="10"/>
      <c r="I1647" s="10"/>
      <c r="J1647" s="10"/>
      <c r="K1647" s="12"/>
      <c r="L1647" s="12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4"/>
      <c r="BK1647" s="14"/>
      <c r="BL1647" s="14"/>
      <c r="BM1647" s="14"/>
      <c r="BN1647" s="14"/>
    </row>
    <row r="1648" spans="4:66" x14ac:dyDescent="0.25">
      <c r="D1648" s="11"/>
      <c r="E1648" s="10"/>
      <c r="F1648" s="10"/>
      <c r="G1648" s="10"/>
      <c r="H1648" s="10"/>
      <c r="I1648" s="10"/>
      <c r="J1648" s="10"/>
      <c r="K1648" s="12"/>
      <c r="L1648" s="12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4"/>
      <c r="BK1648" s="14"/>
      <c r="BL1648" s="14"/>
      <c r="BM1648" s="14"/>
      <c r="BN1648" s="14"/>
    </row>
    <row r="1649" spans="4:66" x14ac:dyDescent="0.25">
      <c r="D1649" s="11"/>
      <c r="E1649" s="10"/>
      <c r="F1649" s="10"/>
      <c r="G1649" s="10"/>
      <c r="H1649" s="10"/>
      <c r="I1649" s="10"/>
      <c r="J1649" s="10"/>
      <c r="K1649" s="12"/>
      <c r="L1649" s="12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4"/>
      <c r="BK1649" s="14"/>
      <c r="BL1649" s="14"/>
      <c r="BM1649" s="14"/>
      <c r="BN1649" s="14"/>
    </row>
    <row r="1650" spans="4:66" x14ac:dyDescent="0.25">
      <c r="D1650" s="11"/>
      <c r="E1650" s="10"/>
      <c r="F1650" s="10"/>
      <c r="G1650" s="10"/>
      <c r="H1650" s="10"/>
      <c r="I1650" s="10"/>
      <c r="J1650" s="10"/>
      <c r="K1650" s="12"/>
      <c r="L1650" s="12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4"/>
      <c r="BK1650" s="14"/>
      <c r="BL1650" s="14"/>
      <c r="BM1650" s="14"/>
      <c r="BN1650" s="14"/>
    </row>
    <row r="1651" spans="4:66" x14ac:dyDescent="0.25">
      <c r="D1651" s="11"/>
      <c r="E1651" s="10"/>
      <c r="F1651" s="10"/>
      <c r="G1651" s="10"/>
      <c r="H1651" s="10"/>
      <c r="I1651" s="10"/>
      <c r="J1651" s="10"/>
      <c r="K1651" s="12"/>
      <c r="L1651" s="12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4"/>
      <c r="BK1651" s="14"/>
      <c r="BL1651" s="14"/>
      <c r="BM1651" s="14"/>
      <c r="BN1651" s="14"/>
    </row>
    <row r="1652" spans="4:66" x14ac:dyDescent="0.25">
      <c r="D1652" s="11"/>
      <c r="E1652" s="10"/>
      <c r="F1652" s="10"/>
      <c r="G1652" s="10"/>
      <c r="H1652" s="10"/>
      <c r="I1652" s="10"/>
      <c r="J1652" s="10"/>
      <c r="K1652" s="12"/>
      <c r="L1652" s="12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4"/>
      <c r="BK1652" s="14"/>
      <c r="BL1652" s="14"/>
      <c r="BM1652" s="14"/>
      <c r="BN1652" s="14"/>
    </row>
    <row r="1653" spans="4:66" x14ac:dyDescent="0.25">
      <c r="D1653" s="11"/>
      <c r="E1653" s="10"/>
      <c r="F1653" s="10"/>
      <c r="G1653" s="10"/>
      <c r="H1653" s="10"/>
      <c r="I1653" s="10"/>
      <c r="J1653" s="10"/>
      <c r="K1653" s="12"/>
      <c r="L1653" s="12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4"/>
      <c r="BK1653" s="14"/>
      <c r="BL1653" s="14"/>
      <c r="BM1653" s="14"/>
      <c r="BN1653" s="14"/>
    </row>
    <row r="1654" spans="4:66" x14ac:dyDescent="0.25">
      <c r="D1654" s="11"/>
      <c r="E1654" s="10"/>
      <c r="F1654" s="10"/>
      <c r="G1654" s="10"/>
      <c r="H1654" s="10"/>
      <c r="I1654" s="10"/>
      <c r="J1654" s="10"/>
      <c r="K1654" s="12"/>
      <c r="L1654" s="12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4"/>
      <c r="BK1654" s="14"/>
      <c r="BL1654" s="14"/>
      <c r="BM1654" s="14"/>
      <c r="BN1654" s="14"/>
    </row>
    <row r="1655" spans="4:66" x14ac:dyDescent="0.25">
      <c r="D1655" s="11"/>
      <c r="E1655" s="10"/>
      <c r="F1655" s="10"/>
      <c r="G1655" s="10"/>
      <c r="H1655" s="10"/>
      <c r="I1655" s="10"/>
      <c r="J1655" s="10"/>
      <c r="K1655" s="12"/>
      <c r="L1655" s="12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4"/>
      <c r="BK1655" s="14"/>
      <c r="BL1655" s="14"/>
      <c r="BM1655" s="14"/>
      <c r="BN1655" s="14"/>
    </row>
    <row r="1656" spans="4:66" x14ac:dyDescent="0.25">
      <c r="D1656" s="11"/>
      <c r="E1656" s="10"/>
      <c r="F1656" s="10"/>
      <c r="G1656" s="10"/>
      <c r="H1656" s="10"/>
      <c r="I1656" s="10"/>
      <c r="J1656" s="10"/>
      <c r="K1656" s="12"/>
      <c r="L1656" s="12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4"/>
      <c r="BK1656" s="14"/>
      <c r="BL1656" s="14"/>
      <c r="BM1656" s="14"/>
      <c r="BN1656" s="14"/>
    </row>
    <row r="1657" spans="4:66" x14ac:dyDescent="0.25">
      <c r="D1657" s="11"/>
      <c r="E1657" s="10"/>
      <c r="F1657" s="10"/>
      <c r="G1657" s="10"/>
      <c r="H1657" s="10"/>
      <c r="I1657" s="10"/>
      <c r="J1657" s="10"/>
      <c r="K1657" s="12"/>
      <c r="L1657" s="12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4"/>
      <c r="BK1657" s="14"/>
      <c r="BL1657" s="14"/>
      <c r="BM1657" s="14"/>
      <c r="BN1657" s="14"/>
    </row>
    <row r="1658" spans="4:66" x14ac:dyDescent="0.25">
      <c r="D1658" s="11"/>
      <c r="E1658" s="10"/>
      <c r="F1658" s="10"/>
      <c r="G1658" s="10"/>
      <c r="H1658" s="10"/>
      <c r="I1658" s="10"/>
      <c r="J1658" s="10"/>
      <c r="K1658" s="12"/>
      <c r="L1658" s="12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4"/>
      <c r="BK1658" s="14"/>
      <c r="BL1658" s="14"/>
      <c r="BM1658" s="14"/>
      <c r="BN1658" s="14"/>
    </row>
    <row r="1659" spans="4:66" x14ac:dyDescent="0.25">
      <c r="D1659" s="11"/>
      <c r="E1659" s="10"/>
      <c r="F1659" s="10"/>
      <c r="G1659" s="10"/>
      <c r="H1659" s="10"/>
      <c r="I1659" s="10"/>
      <c r="J1659" s="10"/>
      <c r="K1659" s="12"/>
      <c r="L1659" s="12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4"/>
      <c r="BK1659" s="14"/>
      <c r="BL1659" s="14"/>
      <c r="BM1659" s="14"/>
      <c r="BN1659" s="14"/>
    </row>
    <row r="1660" spans="4:66" x14ac:dyDescent="0.25">
      <c r="D1660" s="11"/>
      <c r="E1660" s="10"/>
      <c r="F1660" s="10"/>
      <c r="G1660" s="10"/>
      <c r="H1660" s="10"/>
      <c r="I1660" s="10"/>
      <c r="J1660" s="10"/>
      <c r="K1660" s="12"/>
      <c r="L1660" s="12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4"/>
      <c r="BK1660" s="14"/>
      <c r="BL1660" s="14"/>
      <c r="BM1660" s="14"/>
      <c r="BN1660" s="14"/>
    </row>
    <row r="1661" spans="4:66" x14ac:dyDescent="0.25">
      <c r="D1661" s="11"/>
      <c r="E1661" s="10"/>
      <c r="F1661" s="10"/>
      <c r="G1661" s="10"/>
      <c r="H1661" s="10"/>
      <c r="I1661" s="10"/>
      <c r="J1661" s="10"/>
      <c r="K1661" s="12"/>
      <c r="L1661" s="12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4"/>
      <c r="BK1661" s="14"/>
      <c r="BL1661" s="14"/>
      <c r="BM1661" s="14"/>
      <c r="BN1661" s="14"/>
    </row>
    <row r="1662" spans="4:66" x14ac:dyDescent="0.25">
      <c r="D1662" s="11"/>
      <c r="E1662" s="10"/>
      <c r="F1662" s="10"/>
      <c r="G1662" s="10"/>
      <c r="H1662" s="10"/>
      <c r="I1662" s="10"/>
      <c r="J1662" s="10"/>
      <c r="K1662" s="12"/>
      <c r="L1662" s="12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4"/>
      <c r="BK1662" s="14"/>
      <c r="BL1662" s="14"/>
      <c r="BM1662" s="14"/>
      <c r="BN1662" s="14"/>
    </row>
    <row r="1663" spans="4:66" x14ac:dyDescent="0.25">
      <c r="D1663" s="11"/>
      <c r="E1663" s="10"/>
      <c r="F1663" s="10"/>
      <c r="G1663" s="10"/>
      <c r="H1663" s="10"/>
      <c r="I1663" s="10"/>
      <c r="J1663" s="10"/>
      <c r="K1663" s="12"/>
      <c r="L1663" s="12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4"/>
      <c r="BK1663" s="14"/>
      <c r="BL1663" s="14"/>
      <c r="BM1663" s="14"/>
      <c r="BN1663" s="14"/>
    </row>
    <row r="1664" spans="4:66" x14ac:dyDescent="0.25">
      <c r="D1664" s="11"/>
      <c r="E1664" s="10"/>
      <c r="F1664" s="10"/>
      <c r="G1664" s="10"/>
      <c r="H1664" s="10"/>
      <c r="I1664" s="10"/>
      <c r="J1664" s="10"/>
      <c r="K1664" s="12"/>
      <c r="L1664" s="12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4"/>
      <c r="BK1664" s="14"/>
      <c r="BL1664" s="14"/>
      <c r="BM1664" s="14"/>
      <c r="BN1664" s="14"/>
    </row>
    <row r="1665" spans="4:66" x14ac:dyDescent="0.25">
      <c r="D1665" s="11"/>
      <c r="E1665" s="10"/>
      <c r="F1665" s="10"/>
      <c r="G1665" s="10"/>
      <c r="H1665" s="10"/>
      <c r="I1665" s="10"/>
      <c r="J1665" s="10"/>
      <c r="K1665" s="12"/>
      <c r="L1665" s="12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4"/>
      <c r="BK1665" s="14"/>
      <c r="BL1665" s="14"/>
      <c r="BM1665" s="14"/>
      <c r="BN1665" s="14"/>
    </row>
    <row r="1666" spans="4:66" x14ac:dyDescent="0.25">
      <c r="D1666" s="11"/>
      <c r="E1666" s="10"/>
      <c r="F1666" s="10"/>
      <c r="G1666" s="10"/>
      <c r="H1666" s="10"/>
      <c r="I1666" s="10"/>
      <c r="J1666" s="10"/>
      <c r="K1666" s="12"/>
      <c r="L1666" s="12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4"/>
      <c r="BK1666" s="14"/>
      <c r="BL1666" s="14"/>
      <c r="BM1666" s="14"/>
      <c r="BN1666" s="14"/>
    </row>
    <row r="1667" spans="4:66" x14ac:dyDescent="0.25">
      <c r="D1667" s="11"/>
      <c r="E1667" s="10"/>
      <c r="F1667" s="10"/>
      <c r="G1667" s="10"/>
      <c r="H1667" s="10"/>
      <c r="I1667" s="10"/>
      <c r="J1667" s="10"/>
      <c r="K1667" s="12"/>
      <c r="L1667" s="12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4"/>
      <c r="BK1667" s="14"/>
      <c r="BL1667" s="14"/>
      <c r="BM1667" s="14"/>
      <c r="BN1667" s="14"/>
    </row>
    <row r="1668" spans="4:66" x14ac:dyDescent="0.25">
      <c r="D1668" s="11"/>
      <c r="E1668" s="10"/>
      <c r="F1668" s="10"/>
      <c r="G1668" s="10"/>
      <c r="H1668" s="10"/>
      <c r="I1668" s="10"/>
      <c r="J1668" s="10"/>
      <c r="K1668" s="12"/>
      <c r="L1668" s="12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4"/>
      <c r="BK1668" s="14"/>
      <c r="BL1668" s="14"/>
      <c r="BM1668" s="14"/>
      <c r="BN1668" s="14"/>
    </row>
    <row r="1669" spans="4:66" x14ac:dyDescent="0.25">
      <c r="D1669" s="11"/>
      <c r="E1669" s="10"/>
      <c r="F1669" s="10"/>
      <c r="G1669" s="10"/>
      <c r="H1669" s="10"/>
      <c r="I1669" s="10"/>
      <c r="J1669" s="10"/>
      <c r="K1669" s="12"/>
      <c r="L1669" s="12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4"/>
      <c r="BK1669" s="14"/>
      <c r="BL1669" s="14"/>
      <c r="BM1669" s="14"/>
      <c r="BN1669" s="14"/>
    </row>
    <row r="1670" spans="4:66" x14ac:dyDescent="0.25">
      <c r="D1670" s="11"/>
      <c r="E1670" s="10"/>
      <c r="F1670" s="10"/>
      <c r="G1670" s="10"/>
      <c r="H1670" s="10"/>
      <c r="I1670" s="10"/>
      <c r="J1670" s="10"/>
      <c r="K1670" s="12"/>
      <c r="L1670" s="12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4"/>
      <c r="BK1670" s="14"/>
      <c r="BL1670" s="14"/>
      <c r="BM1670" s="14"/>
      <c r="BN1670" s="14"/>
    </row>
    <row r="1671" spans="4:66" x14ac:dyDescent="0.25">
      <c r="D1671" s="11"/>
      <c r="E1671" s="10"/>
      <c r="F1671" s="10"/>
      <c r="G1671" s="10"/>
      <c r="H1671" s="10"/>
      <c r="I1671" s="10"/>
      <c r="J1671" s="10"/>
      <c r="K1671" s="12"/>
      <c r="L1671" s="12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4"/>
      <c r="BK1671" s="14"/>
      <c r="BL1671" s="14"/>
      <c r="BM1671" s="14"/>
      <c r="BN1671" s="14"/>
    </row>
    <row r="1672" spans="4:66" x14ac:dyDescent="0.25">
      <c r="D1672" s="11"/>
      <c r="E1672" s="10"/>
      <c r="F1672" s="10"/>
      <c r="G1672" s="10"/>
      <c r="H1672" s="10"/>
      <c r="I1672" s="10"/>
      <c r="J1672" s="10"/>
      <c r="K1672" s="12"/>
      <c r="L1672" s="12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4"/>
      <c r="BK1672" s="14"/>
      <c r="BL1672" s="14"/>
      <c r="BM1672" s="14"/>
      <c r="BN1672" s="14"/>
    </row>
    <row r="1673" spans="4:66" x14ac:dyDescent="0.25">
      <c r="D1673" s="11"/>
      <c r="E1673" s="10"/>
      <c r="F1673" s="10"/>
      <c r="G1673" s="10"/>
      <c r="H1673" s="10"/>
      <c r="I1673" s="10"/>
      <c r="J1673" s="10"/>
      <c r="K1673" s="12"/>
      <c r="L1673" s="12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4"/>
      <c r="BK1673" s="14"/>
      <c r="BL1673" s="14"/>
      <c r="BM1673" s="14"/>
      <c r="BN1673" s="14"/>
    </row>
    <row r="1674" spans="4:66" x14ac:dyDescent="0.25">
      <c r="D1674" s="11"/>
      <c r="E1674" s="10"/>
      <c r="F1674" s="10"/>
      <c r="G1674" s="10"/>
      <c r="H1674" s="10"/>
      <c r="I1674" s="10"/>
      <c r="J1674" s="10"/>
      <c r="K1674" s="12"/>
      <c r="L1674" s="12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4"/>
      <c r="BK1674" s="14"/>
      <c r="BL1674" s="14"/>
      <c r="BM1674" s="14"/>
      <c r="BN1674" s="14"/>
    </row>
    <row r="1675" spans="4:66" x14ac:dyDescent="0.25">
      <c r="D1675" s="11"/>
      <c r="E1675" s="10"/>
      <c r="F1675" s="10"/>
      <c r="G1675" s="10"/>
      <c r="H1675" s="10"/>
      <c r="I1675" s="10"/>
      <c r="J1675" s="10"/>
      <c r="K1675" s="12"/>
      <c r="L1675" s="12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4"/>
      <c r="BK1675" s="14"/>
      <c r="BL1675" s="14"/>
      <c r="BM1675" s="14"/>
      <c r="BN1675" s="14"/>
    </row>
    <row r="1676" spans="4:66" x14ac:dyDescent="0.25">
      <c r="D1676" s="11"/>
      <c r="E1676" s="10"/>
      <c r="F1676" s="10"/>
      <c r="G1676" s="10"/>
      <c r="H1676" s="10"/>
      <c r="I1676" s="10"/>
      <c r="J1676" s="10"/>
      <c r="K1676" s="12"/>
      <c r="L1676" s="12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4"/>
      <c r="BK1676" s="14"/>
      <c r="BL1676" s="14"/>
      <c r="BM1676" s="14"/>
      <c r="BN1676" s="14"/>
    </row>
    <row r="1677" spans="4:66" x14ac:dyDescent="0.25">
      <c r="D1677" s="11"/>
      <c r="E1677" s="10"/>
      <c r="F1677" s="10"/>
      <c r="G1677" s="10"/>
      <c r="H1677" s="10"/>
      <c r="I1677" s="10"/>
      <c r="J1677" s="10"/>
      <c r="K1677" s="12"/>
      <c r="L1677" s="12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4"/>
      <c r="BK1677" s="14"/>
      <c r="BL1677" s="14"/>
      <c r="BM1677" s="14"/>
      <c r="BN1677" s="14"/>
    </row>
    <row r="1678" spans="4:66" x14ac:dyDescent="0.25">
      <c r="D1678" s="11"/>
      <c r="E1678" s="10"/>
      <c r="F1678" s="10"/>
      <c r="G1678" s="10"/>
      <c r="H1678" s="10"/>
      <c r="I1678" s="10"/>
      <c r="J1678" s="10"/>
      <c r="K1678" s="12"/>
      <c r="L1678" s="12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4"/>
      <c r="BK1678" s="14"/>
      <c r="BL1678" s="14"/>
      <c r="BM1678" s="14"/>
      <c r="BN1678" s="14"/>
    </row>
    <row r="1679" spans="4:66" x14ac:dyDescent="0.25">
      <c r="D1679" s="11"/>
      <c r="E1679" s="10"/>
      <c r="F1679" s="10"/>
      <c r="G1679" s="10"/>
      <c r="H1679" s="10"/>
      <c r="I1679" s="10"/>
      <c r="J1679" s="10"/>
      <c r="K1679" s="12"/>
      <c r="L1679" s="12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4"/>
      <c r="BK1679" s="14"/>
      <c r="BL1679" s="14"/>
      <c r="BM1679" s="14"/>
      <c r="BN1679" s="14"/>
    </row>
    <row r="1680" spans="4:66" x14ac:dyDescent="0.25">
      <c r="D1680" s="11"/>
      <c r="E1680" s="10"/>
      <c r="F1680" s="10"/>
      <c r="G1680" s="10"/>
      <c r="H1680" s="10"/>
      <c r="I1680" s="10"/>
      <c r="J1680" s="10"/>
      <c r="K1680" s="12"/>
      <c r="L1680" s="12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4"/>
      <c r="BK1680" s="14"/>
      <c r="BL1680" s="14"/>
      <c r="BM1680" s="14"/>
      <c r="BN1680" s="14"/>
    </row>
    <row r="1681" spans="4:66" x14ac:dyDescent="0.25">
      <c r="D1681" s="11"/>
      <c r="E1681" s="10"/>
      <c r="F1681" s="10"/>
      <c r="G1681" s="10"/>
      <c r="H1681" s="10"/>
      <c r="I1681" s="10"/>
      <c r="J1681" s="10"/>
      <c r="K1681" s="12"/>
      <c r="L1681" s="12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4"/>
      <c r="BK1681" s="14"/>
      <c r="BL1681" s="14"/>
      <c r="BM1681" s="14"/>
      <c r="BN1681" s="14"/>
    </row>
    <row r="1682" spans="4:66" x14ac:dyDescent="0.25">
      <c r="D1682" s="11"/>
      <c r="E1682" s="10"/>
      <c r="F1682" s="10"/>
      <c r="G1682" s="10"/>
      <c r="H1682" s="10"/>
      <c r="I1682" s="10"/>
      <c r="J1682" s="10"/>
      <c r="K1682" s="12"/>
      <c r="L1682" s="12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4"/>
      <c r="BK1682" s="14"/>
      <c r="BL1682" s="14"/>
      <c r="BM1682" s="14"/>
      <c r="BN1682" s="14"/>
    </row>
    <row r="1683" spans="4:66" x14ac:dyDescent="0.25">
      <c r="D1683" s="11"/>
      <c r="E1683" s="10"/>
      <c r="F1683" s="10"/>
      <c r="G1683" s="10"/>
      <c r="H1683" s="10"/>
      <c r="I1683" s="10"/>
      <c r="J1683" s="10"/>
      <c r="K1683" s="12"/>
      <c r="L1683" s="12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4"/>
      <c r="BK1683" s="14"/>
      <c r="BL1683" s="14"/>
      <c r="BM1683" s="14"/>
      <c r="BN1683" s="14"/>
    </row>
    <row r="1684" spans="4:66" x14ac:dyDescent="0.25">
      <c r="D1684" s="11"/>
      <c r="E1684" s="10"/>
      <c r="F1684" s="10"/>
      <c r="G1684" s="10"/>
      <c r="H1684" s="10"/>
      <c r="I1684" s="10"/>
      <c r="J1684" s="10"/>
      <c r="K1684" s="12"/>
      <c r="L1684" s="12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4"/>
      <c r="BK1684" s="14"/>
      <c r="BL1684" s="14"/>
      <c r="BM1684" s="14"/>
      <c r="BN1684" s="14"/>
    </row>
    <row r="1685" spans="4:66" x14ac:dyDescent="0.25">
      <c r="D1685" s="11"/>
      <c r="E1685" s="10"/>
      <c r="F1685" s="10"/>
      <c r="G1685" s="10"/>
      <c r="H1685" s="10"/>
      <c r="I1685" s="10"/>
      <c r="J1685" s="10"/>
      <c r="K1685" s="12"/>
      <c r="L1685" s="12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4"/>
      <c r="BK1685" s="14"/>
      <c r="BL1685" s="14"/>
      <c r="BM1685" s="14"/>
      <c r="BN1685" s="14"/>
    </row>
    <row r="1686" spans="4:66" x14ac:dyDescent="0.25">
      <c r="D1686" s="11"/>
      <c r="E1686" s="10"/>
      <c r="F1686" s="10"/>
      <c r="G1686" s="10"/>
      <c r="H1686" s="10"/>
      <c r="I1686" s="10"/>
      <c r="J1686" s="10"/>
      <c r="K1686" s="12"/>
      <c r="L1686" s="12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4"/>
      <c r="BK1686" s="14"/>
      <c r="BL1686" s="14"/>
      <c r="BM1686" s="14"/>
      <c r="BN1686" s="14"/>
    </row>
    <row r="1687" spans="4:66" x14ac:dyDescent="0.25">
      <c r="D1687" s="11"/>
      <c r="E1687" s="10"/>
      <c r="F1687" s="10"/>
      <c r="G1687" s="10"/>
      <c r="H1687" s="10"/>
      <c r="I1687" s="10"/>
      <c r="J1687" s="10"/>
      <c r="K1687" s="12"/>
      <c r="L1687" s="12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4"/>
      <c r="BK1687" s="14"/>
      <c r="BL1687" s="14"/>
      <c r="BM1687" s="14"/>
      <c r="BN1687" s="14"/>
    </row>
    <row r="1688" spans="4:66" x14ac:dyDescent="0.25">
      <c r="D1688" s="11"/>
      <c r="E1688" s="10"/>
      <c r="F1688" s="10"/>
      <c r="G1688" s="10"/>
      <c r="H1688" s="10"/>
      <c r="I1688" s="10"/>
      <c r="J1688" s="10"/>
      <c r="K1688" s="12"/>
      <c r="L1688" s="12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4"/>
      <c r="BK1688" s="14"/>
      <c r="BL1688" s="14"/>
      <c r="BM1688" s="14"/>
      <c r="BN1688" s="14"/>
    </row>
    <row r="1689" spans="4:66" x14ac:dyDescent="0.25">
      <c r="D1689" s="11"/>
      <c r="E1689" s="10"/>
      <c r="F1689" s="10"/>
      <c r="G1689" s="10"/>
      <c r="H1689" s="10"/>
      <c r="I1689" s="10"/>
      <c r="J1689" s="10"/>
      <c r="K1689" s="12"/>
      <c r="L1689" s="12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4"/>
      <c r="BK1689" s="14"/>
      <c r="BL1689" s="14"/>
      <c r="BM1689" s="14"/>
      <c r="BN1689" s="14"/>
    </row>
    <row r="1690" spans="4:66" x14ac:dyDescent="0.25">
      <c r="D1690" s="11"/>
      <c r="E1690" s="10"/>
      <c r="F1690" s="10"/>
      <c r="G1690" s="10"/>
      <c r="H1690" s="10"/>
      <c r="I1690" s="10"/>
      <c r="J1690" s="10"/>
      <c r="K1690" s="12"/>
      <c r="L1690" s="12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4"/>
      <c r="BK1690" s="14"/>
      <c r="BL1690" s="14"/>
      <c r="BM1690" s="14"/>
      <c r="BN1690" s="14"/>
    </row>
    <row r="1691" spans="4:66" x14ac:dyDescent="0.25">
      <c r="D1691" s="11"/>
      <c r="E1691" s="10"/>
      <c r="F1691" s="10"/>
      <c r="G1691" s="10"/>
      <c r="H1691" s="10"/>
      <c r="I1691" s="10"/>
      <c r="J1691" s="10"/>
      <c r="K1691" s="12"/>
      <c r="L1691" s="12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4"/>
      <c r="BK1691" s="14"/>
      <c r="BL1691" s="14"/>
      <c r="BM1691" s="14"/>
      <c r="BN1691" s="14"/>
    </row>
    <row r="1692" spans="4:66" x14ac:dyDescent="0.25">
      <c r="D1692" s="11"/>
      <c r="E1692" s="10"/>
      <c r="F1692" s="10"/>
      <c r="G1692" s="10"/>
      <c r="H1692" s="10"/>
      <c r="I1692" s="10"/>
      <c r="J1692" s="10"/>
      <c r="K1692" s="12"/>
      <c r="L1692" s="12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4"/>
      <c r="BK1692" s="14"/>
      <c r="BL1692" s="14"/>
      <c r="BM1692" s="14"/>
      <c r="BN1692" s="14"/>
    </row>
    <row r="1693" spans="4:66" x14ac:dyDescent="0.25">
      <c r="D1693" s="11"/>
      <c r="E1693" s="10"/>
      <c r="F1693" s="10"/>
      <c r="G1693" s="10"/>
      <c r="H1693" s="10"/>
      <c r="I1693" s="10"/>
      <c r="J1693" s="10"/>
      <c r="K1693" s="12"/>
      <c r="L1693" s="12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4"/>
      <c r="BK1693" s="14"/>
      <c r="BL1693" s="14"/>
      <c r="BM1693" s="14"/>
      <c r="BN1693" s="14"/>
    </row>
    <row r="1694" spans="4:66" x14ac:dyDescent="0.25">
      <c r="D1694" s="11"/>
      <c r="E1694" s="10"/>
      <c r="F1694" s="10"/>
      <c r="G1694" s="10"/>
      <c r="H1694" s="10"/>
      <c r="I1694" s="10"/>
      <c r="J1694" s="10"/>
      <c r="K1694" s="12"/>
      <c r="L1694" s="12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4"/>
      <c r="BK1694" s="14"/>
      <c r="BL1694" s="14"/>
      <c r="BM1694" s="14"/>
      <c r="BN1694" s="14"/>
    </row>
    <row r="1695" spans="4:66" x14ac:dyDescent="0.25">
      <c r="D1695" s="11"/>
      <c r="E1695" s="10"/>
      <c r="F1695" s="10"/>
      <c r="G1695" s="10"/>
      <c r="H1695" s="10"/>
      <c r="I1695" s="10"/>
      <c r="J1695" s="10"/>
      <c r="K1695" s="12"/>
      <c r="L1695" s="12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4"/>
      <c r="BK1695" s="14"/>
      <c r="BL1695" s="14"/>
      <c r="BM1695" s="14"/>
      <c r="BN1695" s="14"/>
    </row>
    <row r="1696" spans="4:66" x14ac:dyDescent="0.25">
      <c r="D1696" s="11"/>
      <c r="E1696" s="10"/>
      <c r="F1696" s="10"/>
      <c r="G1696" s="10"/>
      <c r="H1696" s="10"/>
      <c r="I1696" s="10"/>
      <c r="J1696" s="10"/>
      <c r="K1696" s="12"/>
      <c r="L1696" s="12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4"/>
      <c r="BK1696" s="14"/>
      <c r="BL1696" s="14"/>
      <c r="BM1696" s="14"/>
      <c r="BN1696" s="14"/>
    </row>
    <row r="1697" spans="4:66" x14ac:dyDescent="0.25">
      <c r="D1697" s="11"/>
      <c r="E1697" s="10"/>
      <c r="F1697" s="10"/>
      <c r="G1697" s="10"/>
      <c r="H1697" s="10"/>
      <c r="I1697" s="10"/>
      <c r="J1697" s="10"/>
      <c r="K1697" s="12"/>
      <c r="L1697" s="12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4"/>
      <c r="BK1697" s="14"/>
      <c r="BL1697" s="14"/>
      <c r="BM1697" s="14"/>
      <c r="BN1697" s="14"/>
    </row>
    <row r="1698" spans="4:66" x14ac:dyDescent="0.25">
      <c r="D1698" s="11"/>
      <c r="E1698" s="10"/>
      <c r="F1698" s="10"/>
      <c r="G1698" s="10"/>
      <c r="H1698" s="10"/>
      <c r="I1698" s="10"/>
      <c r="J1698" s="10"/>
      <c r="K1698" s="12"/>
      <c r="L1698" s="12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4"/>
      <c r="BK1698" s="14"/>
      <c r="BL1698" s="14"/>
      <c r="BM1698" s="14"/>
      <c r="BN1698" s="14"/>
    </row>
    <row r="1699" spans="4:66" x14ac:dyDescent="0.25">
      <c r="D1699" s="11"/>
      <c r="E1699" s="10"/>
      <c r="F1699" s="10"/>
      <c r="G1699" s="10"/>
      <c r="H1699" s="10"/>
      <c r="I1699" s="10"/>
      <c r="J1699" s="10"/>
      <c r="K1699" s="12"/>
      <c r="L1699" s="12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4"/>
      <c r="BK1699" s="14"/>
      <c r="BL1699" s="14"/>
      <c r="BM1699" s="14"/>
      <c r="BN1699" s="14"/>
    </row>
    <row r="1700" spans="4:66" x14ac:dyDescent="0.25">
      <c r="D1700" s="11"/>
      <c r="E1700" s="10"/>
      <c r="F1700" s="10"/>
      <c r="G1700" s="10"/>
      <c r="H1700" s="10"/>
      <c r="I1700" s="10"/>
      <c r="J1700" s="10"/>
      <c r="K1700" s="12"/>
      <c r="L1700" s="12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4"/>
      <c r="BK1700" s="14"/>
      <c r="BL1700" s="14"/>
      <c r="BM1700" s="14"/>
      <c r="BN1700" s="14"/>
    </row>
    <row r="1701" spans="4:66" x14ac:dyDescent="0.25">
      <c r="D1701" s="11"/>
      <c r="E1701" s="10"/>
      <c r="F1701" s="10"/>
      <c r="G1701" s="10"/>
      <c r="H1701" s="10"/>
      <c r="I1701" s="10"/>
      <c r="J1701" s="10"/>
      <c r="K1701" s="12"/>
      <c r="L1701" s="12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4"/>
      <c r="BK1701" s="14"/>
      <c r="BL1701" s="14"/>
      <c r="BM1701" s="14"/>
      <c r="BN1701" s="14"/>
    </row>
    <row r="1702" spans="4:66" x14ac:dyDescent="0.25">
      <c r="D1702" s="11"/>
      <c r="E1702" s="10"/>
      <c r="F1702" s="10"/>
      <c r="G1702" s="10"/>
      <c r="H1702" s="10"/>
      <c r="I1702" s="10"/>
      <c r="J1702" s="10"/>
      <c r="K1702" s="12"/>
      <c r="L1702" s="12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4"/>
      <c r="BK1702" s="14"/>
      <c r="BL1702" s="14"/>
      <c r="BM1702" s="14"/>
      <c r="BN1702" s="14"/>
    </row>
    <row r="1703" spans="4:66" x14ac:dyDescent="0.25">
      <c r="D1703" s="11"/>
      <c r="E1703" s="10"/>
      <c r="F1703" s="10"/>
      <c r="G1703" s="10"/>
      <c r="H1703" s="10"/>
      <c r="I1703" s="10"/>
      <c r="J1703" s="10"/>
      <c r="K1703" s="12"/>
      <c r="L1703" s="12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4"/>
      <c r="BK1703" s="14"/>
      <c r="BL1703" s="14"/>
      <c r="BM1703" s="14"/>
      <c r="BN1703" s="14"/>
    </row>
    <row r="1704" spans="4:66" x14ac:dyDescent="0.25">
      <c r="D1704" s="11"/>
      <c r="E1704" s="10"/>
      <c r="F1704" s="10"/>
      <c r="G1704" s="10"/>
      <c r="H1704" s="10"/>
      <c r="I1704" s="10"/>
      <c r="J1704" s="10"/>
      <c r="K1704" s="12"/>
      <c r="L1704" s="12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4"/>
      <c r="BK1704" s="14"/>
      <c r="BL1704" s="14"/>
      <c r="BM1704" s="14"/>
      <c r="BN1704" s="14"/>
    </row>
    <row r="1705" spans="4:66" x14ac:dyDescent="0.25">
      <c r="D1705" s="11"/>
      <c r="E1705" s="10"/>
      <c r="F1705" s="10"/>
      <c r="G1705" s="10"/>
      <c r="H1705" s="10"/>
      <c r="I1705" s="10"/>
      <c r="J1705" s="10"/>
      <c r="K1705" s="12"/>
      <c r="L1705" s="12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4"/>
      <c r="BK1705" s="14"/>
      <c r="BL1705" s="14"/>
      <c r="BM1705" s="14"/>
      <c r="BN1705" s="14"/>
    </row>
    <row r="1706" spans="4:66" x14ac:dyDescent="0.25">
      <c r="D1706" s="11"/>
      <c r="E1706" s="10"/>
      <c r="F1706" s="10"/>
      <c r="G1706" s="10"/>
      <c r="H1706" s="10"/>
      <c r="I1706" s="10"/>
      <c r="J1706" s="10"/>
      <c r="K1706" s="12"/>
      <c r="L1706" s="12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4"/>
      <c r="BK1706" s="14"/>
      <c r="BL1706" s="14"/>
      <c r="BM1706" s="14"/>
      <c r="BN1706" s="14"/>
    </row>
    <row r="1707" spans="4:66" x14ac:dyDescent="0.25">
      <c r="D1707" s="11"/>
      <c r="E1707" s="10"/>
      <c r="F1707" s="10"/>
      <c r="G1707" s="10"/>
      <c r="H1707" s="10"/>
      <c r="I1707" s="10"/>
      <c r="J1707" s="10"/>
      <c r="K1707" s="12"/>
      <c r="L1707" s="12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4"/>
      <c r="BK1707" s="14"/>
      <c r="BL1707" s="14"/>
      <c r="BM1707" s="14"/>
      <c r="BN1707" s="14"/>
    </row>
    <row r="1708" spans="4:66" x14ac:dyDescent="0.25">
      <c r="D1708" s="11"/>
      <c r="E1708" s="10"/>
      <c r="F1708" s="10"/>
      <c r="G1708" s="10"/>
      <c r="H1708" s="10"/>
      <c r="I1708" s="10"/>
      <c r="J1708" s="10"/>
      <c r="K1708" s="12"/>
      <c r="L1708" s="12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4"/>
      <c r="BK1708" s="14"/>
      <c r="BL1708" s="14"/>
      <c r="BM1708" s="14"/>
      <c r="BN1708" s="14"/>
    </row>
    <row r="1709" spans="4:66" x14ac:dyDescent="0.25">
      <c r="D1709" s="11"/>
      <c r="E1709" s="10"/>
      <c r="F1709" s="10"/>
      <c r="G1709" s="10"/>
      <c r="H1709" s="10"/>
      <c r="I1709" s="10"/>
      <c r="J1709" s="10"/>
      <c r="K1709" s="12"/>
      <c r="L1709" s="12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4"/>
      <c r="BK1709" s="14"/>
      <c r="BL1709" s="14"/>
      <c r="BM1709" s="14"/>
      <c r="BN1709" s="14"/>
    </row>
    <row r="1710" spans="4:66" x14ac:dyDescent="0.25">
      <c r="D1710" s="11"/>
      <c r="E1710" s="10"/>
      <c r="F1710" s="10"/>
      <c r="G1710" s="10"/>
      <c r="H1710" s="10"/>
      <c r="I1710" s="10"/>
      <c r="J1710" s="10"/>
      <c r="K1710" s="12"/>
      <c r="L1710" s="12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4"/>
      <c r="BK1710" s="14"/>
      <c r="BL1710" s="14"/>
      <c r="BM1710" s="14"/>
      <c r="BN1710" s="14"/>
    </row>
    <row r="1711" spans="4:66" x14ac:dyDescent="0.25">
      <c r="D1711" s="11"/>
      <c r="E1711" s="10"/>
      <c r="F1711" s="10"/>
      <c r="G1711" s="10"/>
      <c r="H1711" s="10"/>
      <c r="I1711" s="10"/>
      <c r="J1711" s="10"/>
      <c r="K1711" s="12"/>
      <c r="L1711" s="12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4"/>
      <c r="BK1711" s="14"/>
      <c r="BL1711" s="14"/>
      <c r="BM1711" s="14"/>
      <c r="BN1711" s="14"/>
    </row>
    <row r="1712" spans="4:66" x14ac:dyDescent="0.25">
      <c r="D1712" s="11"/>
      <c r="E1712" s="10"/>
      <c r="F1712" s="10"/>
      <c r="G1712" s="10"/>
      <c r="H1712" s="10"/>
      <c r="I1712" s="10"/>
      <c r="J1712" s="10"/>
      <c r="K1712" s="12"/>
      <c r="L1712" s="12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4"/>
      <c r="BK1712" s="14"/>
      <c r="BL1712" s="14"/>
      <c r="BM1712" s="14"/>
      <c r="BN1712" s="14"/>
    </row>
    <row r="1713" spans="4:66" x14ac:dyDescent="0.25">
      <c r="D1713" s="11"/>
      <c r="E1713" s="10"/>
      <c r="F1713" s="10"/>
      <c r="G1713" s="10"/>
      <c r="H1713" s="10"/>
      <c r="I1713" s="10"/>
      <c r="J1713" s="10"/>
      <c r="K1713" s="12"/>
      <c r="L1713" s="12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4"/>
      <c r="BK1713" s="14"/>
      <c r="BL1713" s="14"/>
      <c r="BM1713" s="14"/>
      <c r="BN1713" s="14"/>
    </row>
    <row r="1714" spans="4:66" x14ac:dyDescent="0.25">
      <c r="D1714" s="11"/>
      <c r="E1714" s="10"/>
      <c r="F1714" s="10"/>
      <c r="G1714" s="10"/>
      <c r="H1714" s="10"/>
      <c r="I1714" s="10"/>
      <c r="J1714" s="10"/>
      <c r="K1714" s="12"/>
      <c r="L1714" s="12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4"/>
      <c r="BK1714" s="14"/>
      <c r="BL1714" s="14"/>
      <c r="BM1714" s="14"/>
      <c r="BN1714" s="14"/>
    </row>
    <row r="1715" spans="4:66" x14ac:dyDescent="0.25">
      <c r="D1715" s="11"/>
      <c r="E1715" s="10"/>
      <c r="F1715" s="10"/>
      <c r="G1715" s="10"/>
      <c r="H1715" s="10"/>
      <c r="I1715" s="10"/>
      <c r="J1715" s="10"/>
      <c r="K1715" s="12"/>
      <c r="L1715" s="12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4"/>
      <c r="BK1715" s="14"/>
      <c r="BL1715" s="14"/>
      <c r="BM1715" s="14"/>
      <c r="BN1715" s="14"/>
    </row>
    <row r="1716" spans="4:66" x14ac:dyDescent="0.25">
      <c r="D1716" s="11"/>
      <c r="E1716" s="10"/>
      <c r="F1716" s="10"/>
      <c r="G1716" s="10"/>
      <c r="H1716" s="10"/>
      <c r="I1716" s="10"/>
      <c r="J1716" s="10"/>
      <c r="K1716" s="12"/>
      <c r="L1716" s="12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4"/>
      <c r="BK1716" s="14"/>
      <c r="BL1716" s="14"/>
      <c r="BM1716" s="14"/>
      <c r="BN1716" s="14"/>
    </row>
    <row r="1717" spans="4:66" x14ac:dyDescent="0.25">
      <c r="D1717" s="11"/>
      <c r="E1717" s="10"/>
      <c r="F1717" s="10"/>
      <c r="G1717" s="10"/>
      <c r="H1717" s="10"/>
      <c r="I1717" s="10"/>
      <c r="J1717" s="10"/>
      <c r="K1717" s="12"/>
      <c r="L1717" s="12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4"/>
      <c r="BK1717" s="14"/>
      <c r="BL1717" s="14"/>
      <c r="BM1717" s="14"/>
      <c r="BN1717" s="14"/>
    </row>
    <row r="1718" spans="4:66" x14ac:dyDescent="0.25">
      <c r="D1718" s="11"/>
      <c r="E1718" s="10"/>
      <c r="F1718" s="10"/>
      <c r="G1718" s="10"/>
      <c r="H1718" s="10"/>
      <c r="I1718" s="10"/>
      <c r="J1718" s="10"/>
      <c r="K1718" s="12"/>
      <c r="L1718" s="12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4"/>
      <c r="BK1718" s="14"/>
      <c r="BL1718" s="14"/>
      <c r="BM1718" s="14"/>
      <c r="BN1718" s="14"/>
    </row>
    <row r="1719" spans="4:66" x14ac:dyDescent="0.25">
      <c r="D1719" s="11"/>
      <c r="E1719" s="10"/>
      <c r="F1719" s="10"/>
      <c r="G1719" s="10"/>
      <c r="H1719" s="10"/>
      <c r="I1719" s="10"/>
      <c r="J1719" s="10"/>
      <c r="K1719" s="12"/>
      <c r="L1719" s="12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4"/>
      <c r="BK1719" s="14"/>
      <c r="BL1719" s="14"/>
      <c r="BM1719" s="14"/>
      <c r="BN1719" s="14"/>
    </row>
    <row r="1720" spans="4:66" x14ac:dyDescent="0.25">
      <c r="D1720" s="11"/>
      <c r="E1720" s="10"/>
      <c r="F1720" s="10"/>
      <c r="G1720" s="10"/>
      <c r="H1720" s="10"/>
      <c r="I1720" s="10"/>
      <c r="J1720" s="10"/>
      <c r="K1720" s="12"/>
      <c r="L1720" s="12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4"/>
      <c r="BK1720" s="14"/>
      <c r="BL1720" s="14"/>
      <c r="BM1720" s="14"/>
      <c r="BN1720" s="14"/>
    </row>
    <row r="1721" spans="4:66" x14ac:dyDescent="0.25">
      <c r="D1721" s="11"/>
      <c r="E1721" s="10"/>
      <c r="F1721" s="10"/>
      <c r="G1721" s="10"/>
      <c r="H1721" s="10"/>
      <c r="I1721" s="10"/>
      <c r="J1721" s="10"/>
      <c r="K1721" s="12"/>
      <c r="L1721" s="12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4"/>
      <c r="BK1721" s="14"/>
      <c r="BL1721" s="14"/>
      <c r="BM1721" s="14"/>
      <c r="BN1721" s="14"/>
    </row>
    <row r="1722" spans="4:66" x14ac:dyDescent="0.25">
      <c r="D1722" s="11"/>
      <c r="E1722" s="10"/>
      <c r="F1722" s="10"/>
      <c r="G1722" s="10"/>
      <c r="H1722" s="10"/>
      <c r="I1722" s="10"/>
      <c r="J1722" s="10"/>
      <c r="K1722" s="12"/>
      <c r="L1722" s="12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4"/>
      <c r="BK1722" s="14"/>
      <c r="BL1722" s="14"/>
      <c r="BM1722" s="14"/>
      <c r="BN1722" s="14"/>
    </row>
    <row r="1723" spans="4:66" x14ac:dyDescent="0.25">
      <c r="D1723" s="11"/>
      <c r="E1723" s="10"/>
      <c r="F1723" s="10"/>
      <c r="G1723" s="10"/>
      <c r="H1723" s="10"/>
      <c r="I1723" s="10"/>
      <c r="J1723" s="10"/>
      <c r="K1723" s="12"/>
      <c r="L1723" s="12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4"/>
      <c r="BK1723" s="14"/>
      <c r="BL1723" s="14"/>
      <c r="BM1723" s="14"/>
      <c r="BN1723" s="14"/>
    </row>
    <row r="1724" spans="4:66" x14ac:dyDescent="0.25">
      <c r="D1724" s="11"/>
      <c r="E1724" s="10"/>
      <c r="F1724" s="10"/>
      <c r="G1724" s="10"/>
      <c r="H1724" s="10"/>
      <c r="I1724" s="10"/>
      <c r="J1724" s="10"/>
      <c r="K1724" s="12"/>
      <c r="L1724" s="12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4"/>
      <c r="BK1724" s="14"/>
      <c r="BL1724" s="14"/>
      <c r="BM1724" s="14"/>
      <c r="BN1724" s="14"/>
    </row>
    <row r="1725" spans="4:66" s="15" customFormat="1" x14ac:dyDescent="0.25">
      <c r="D1725" s="20"/>
      <c r="K1725" s="17"/>
      <c r="L1725" s="17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  <c r="AG1725" s="18"/>
      <c r="AH1725" s="18"/>
      <c r="AI1725" s="18"/>
      <c r="AJ1725" s="18"/>
      <c r="AK1725" s="18"/>
      <c r="AL1725" s="18"/>
      <c r="AM1725" s="18"/>
      <c r="AN1725" s="18"/>
      <c r="AO1725" s="18"/>
      <c r="AP1725" s="18"/>
      <c r="AQ1725" s="18"/>
      <c r="AR1725" s="18"/>
      <c r="AS1725" s="18"/>
      <c r="AT1725" s="18"/>
      <c r="AU1725" s="18"/>
      <c r="AV1725" s="18"/>
      <c r="AW1725" s="18"/>
      <c r="AX1725" s="18"/>
      <c r="AY1725" s="18"/>
      <c r="AZ1725" s="18"/>
      <c r="BA1725" s="18"/>
      <c r="BB1725" s="18"/>
      <c r="BC1725" s="18"/>
      <c r="BD1725" s="18"/>
      <c r="BE1725" s="18"/>
      <c r="BF1725" s="18"/>
      <c r="BG1725" s="18"/>
      <c r="BH1725" s="18"/>
      <c r="BI1725" s="18"/>
      <c r="BJ1725" s="19"/>
      <c r="BK1725" s="19"/>
      <c r="BL1725" s="19"/>
      <c r="BM1725" s="19"/>
      <c r="BN1725" s="19"/>
    </row>
    <row r="1726" spans="4:66" x14ac:dyDescent="0.25">
      <c r="D1726" s="7"/>
      <c r="E1726" s="10"/>
      <c r="F1726" s="10"/>
      <c r="G1726" s="10"/>
      <c r="H1726" s="10"/>
      <c r="I1726" s="10"/>
      <c r="J1726" s="10"/>
      <c r="K1726" s="12"/>
      <c r="L1726" s="12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4"/>
      <c r="BK1726" s="14"/>
      <c r="BL1726" s="14"/>
      <c r="BM1726" s="14"/>
      <c r="BN1726" s="14"/>
    </row>
    <row r="1727" spans="4:66" x14ac:dyDescent="0.25">
      <c r="D1727" s="7"/>
      <c r="E1727" s="10"/>
      <c r="F1727" s="10"/>
      <c r="G1727" s="10"/>
      <c r="H1727" s="10"/>
      <c r="I1727" s="10"/>
      <c r="J1727" s="10"/>
      <c r="K1727" s="12"/>
      <c r="L1727" s="12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4"/>
      <c r="BK1727" s="14"/>
      <c r="BL1727" s="14"/>
      <c r="BM1727" s="14"/>
      <c r="BN1727" s="14"/>
    </row>
    <row r="1728" spans="4:66" x14ac:dyDescent="0.25">
      <c r="D1728" s="7"/>
      <c r="E1728" s="10"/>
      <c r="F1728" s="10"/>
      <c r="G1728" s="10"/>
      <c r="H1728" s="10"/>
      <c r="I1728" s="10"/>
      <c r="J1728" s="10"/>
      <c r="K1728" s="12"/>
      <c r="L1728" s="12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4"/>
      <c r="BK1728" s="14"/>
      <c r="BL1728" s="14"/>
      <c r="BM1728" s="14"/>
      <c r="BN1728" s="14"/>
    </row>
    <row r="1729" spans="4:66" x14ac:dyDescent="0.25">
      <c r="D1729" s="7"/>
      <c r="E1729" s="10"/>
      <c r="F1729" s="10"/>
      <c r="G1729" s="10"/>
      <c r="H1729" s="10"/>
      <c r="I1729" s="10"/>
      <c r="J1729" s="10"/>
      <c r="K1729" s="12"/>
      <c r="L1729" s="12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4"/>
      <c r="BK1729" s="14"/>
      <c r="BL1729" s="14"/>
      <c r="BM1729" s="14"/>
      <c r="BN1729" s="14"/>
    </row>
    <row r="1730" spans="4:66" x14ac:dyDescent="0.25">
      <c r="D1730" s="7"/>
      <c r="E1730" s="10"/>
      <c r="F1730" s="10"/>
      <c r="G1730" s="10"/>
      <c r="H1730" s="10"/>
      <c r="I1730" s="10"/>
      <c r="J1730" s="10"/>
      <c r="K1730" s="12"/>
      <c r="L1730" s="12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4"/>
      <c r="BK1730" s="14"/>
      <c r="BL1730" s="14"/>
      <c r="BM1730" s="14"/>
      <c r="BN1730" s="14"/>
    </row>
    <row r="1731" spans="4:66" x14ac:dyDescent="0.25">
      <c r="D1731" s="7"/>
      <c r="E1731" s="10"/>
      <c r="F1731" s="10"/>
      <c r="G1731" s="10"/>
      <c r="H1731" s="10"/>
      <c r="I1731" s="10"/>
      <c r="J1731" s="10"/>
      <c r="K1731" s="12"/>
      <c r="L1731" s="12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4"/>
      <c r="BK1731" s="14"/>
      <c r="BL1731" s="14"/>
      <c r="BM1731" s="14"/>
      <c r="BN1731" s="14"/>
    </row>
    <row r="1732" spans="4:66" x14ac:dyDescent="0.25">
      <c r="D1732" s="7"/>
      <c r="E1732" s="10"/>
      <c r="F1732" s="10"/>
      <c r="G1732" s="10"/>
      <c r="H1732" s="10"/>
      <c r="I1732" s="10"/>
      <c r="J1732" s="10"/>
      <c r="K1732" s="12"/>
      <c r="L1732" s="12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4"/>
      <c r="BK1732" s="14"/>
      <c r="BL1732" s="14"/>
      <c r="BM1732" s="14"/>
      <c r="BN1732" s="14"/>
    </row>
    <row r="1733" spans="4:66" x14ac:dyDescent="0.25">
      <c r="D1733" s="7"/>
      <c r="E1733" s="10"/>
      <c r="F1733" s="10"/>
      <c r="G1733" s="10"/>
      <c r="H1733" s="10"/>
      <c r="I1733" s="10"/>
      <c r="J1733" s="10"/>
      <c r="K1733" s="12"/>
      <c r="L1733" s="12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4"/>
      <c r="BK1733" s="14"/>
      <c r="BL1733" s="14"/>
      <c r="BM1733" s="14"/>
      <c r="BN1733" s="14"/>
    </row>
    <row r="1734" spans="4:66" x14ac:dyDescent="0.25">
      <c r="D1734" s="7"/>
      <c r="E1734" s="10"/>
      <c r="F1734" s="10"/>
      <c r="G1734" s="10"/>
      <c r="H1734" s="10"/>
      <c r="I1734" s="10"/>
      <c r="J1734" s="10"/>
      <c r="K1734" s="12"/>
      <c r="L1734" s="12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4"/>
      <c r="BK1734" s="14"/>
      <c r="BL1734" s="14"/>
      <c r="BM1734" s="14"/>
      <c r="BN1734" s="14"/>
    </row>
    <row r="1735" spans="4:66" x14ac:dyDescent="0.25">
      <c r="D1735" s="7"/>
      <c r="E1735" s="10"/>
      <c r="F1735" s="10"/>
      <c r="G1735" s="10"/>
      <c r="H1735" s="10"/>
      <c r="I1735" s="10"/>
      <c r="J1735" s="10"/>
      <c r="K1735" s="12"/>
      <c r="L1735" s="12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4"/>
      <c r="BK1735" s="14"/>
      <c r="BL1735" s="14"/>
      <c r="BM1735" s="14"/>
      <c r="BN1735" s="14"/>
    </row>
    <row r="1736" spans="4:66" x14ac:dyDescent="0.25">
      <c r="D1736" s="7"/>
      <c r="E1736" s="10"/>
      <c r="F1736" s="10"/>
      <c r="G1736" s="10"/>
      <c r="H1736" s="10"/>
      <c r="I1736" s="10"/>
      <c r="J1736" s="10"/>
      <c r="K1736" s="12"/>
      <c r="L1736" s="12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4"/>
      <c r="BK1736" s="14"/>
      <c r="BL1736" s="14"/>
      <c r="BM1736" s="14"/>
      <c r="BN1736" s="14"/>
    </row>
    <row r="1737" spans="4:66" x14ac:dyDescent="0.25">
      <c r="D1737" s="7"/>
      <c r="E1737" s="10"/>
      <c r="F1737" s="10"/>
      <c r="G1737" s="10"/>
      <c r="H1737" s="10"/>
      <c r="I1737" s="10"/>
      <c r="J1737" s="10"/>
      <c r="K1737" s="12"/>
      <c r="L1737" s="12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4"/>
      <c r="BK1737" s="14"/>
      <c r="BL1737" s="14"/>
      <c r="BM1737" s="14"/>
      <c r="BN1737" s="14"/>
    </row>
    <row r="1738" spans="4:66" x14ac:dyDescent="0.25">
      <c r="D1738" s="7"/>
      <c r="E1738" s="10"/>
      <c r="F1738" s="10"/>
      <c r="G1738" s="10"/>
      <c r="H1738" s="10"/>
      <c r="I1738" s="10"/>
      <c r="J1738" s="10"/>
      <c r="K1738" s="12"/>
      <c r="L1738" s="12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4"/>
      <c r="BK1738" s="14"/>
      <c r="BL1738" s="14"/>
      <c r="BM1738" s="14"/>
      <c r="BN1738" s="14"/>
    </row>
    <row r="1739" spans="4:66" x14ac:dyDescent="0.25">
      <c r="D1739" s="7"/>
      <c r="E1739" s="10"/>
      <c r="F1739" s="10"/>
      <c r="G1739" s="10"/>
      <c r="H1739" s="10"/>
      <c r="I1739" s="10"/>
      <c r="J1739" s="10"/>
      <c r="K1739" s="12"/>
      <c r="L1739" s="12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4"/>
      <c r="BK1739" s="14"/>
      <c r="BL1739" s="14"/>
      <c r="BM1739" s="14"/>
      <c r="BN1739" s="14"/>
    </row>
    <row r="1740" spans="4:66" x14ac:dyDescent="0.25">
      <c r="D1740" s="7"/>
      <c r="E1740" s="10"/>
      <c r="F1740" s="10"/>
      <c r="G1740" s="10"/>
      <c r="H1740" s="10"/>
      <c r="I1740" s="10"/>
      <c r="J1740" s="10"/>
      <c r="K1740" s="12"/>
      <c r="L1740" s="12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4"/>
      <c r="BK1740" s="14"/>
      <c r="BL1740" s="14"/>
      <c r="BM1740" s="14"/>
      <c r="BN1740" s="14"/>
    </row>
    <row r="1741" spans="4:66" x14ac:dyDescent="0.25">
      <c r="D1741" s="7"/>
      <c r="E1741" s="10"/>
      <c r="F1741" s="10"/>
      <c r="G1741" s="10"/>
      <c r="H1741" s="10"/>
      <c r="I1741" s="10"/>
      <c r="J1741" s="10"/>
      <c r="K1741" s="12"/>
      <c r="L1741" s="12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4"/>
      <c r="BK1741" s="14"/>
      <c r="BL1741" s="14"/>
      <c r="BM1741" s="14"/>
      <c r="BN1741" s="14"/>
    </row>
    <row r="1742" spans="4:66" x14ac:dyDescent="0.25">
      <c r="D1742" s="7"/>
      <c r="E1742" s="10"/>
      <c r="F1742" s="10"/>
      <c r="G1742" s="10"/>
      <c r="H1742" s="10"/>
      <c r="I1742" s="10"/>
      <c r="J1742" s="10"/>
      <c r="K1742" s="12"/>
      <c r="L1742" s="12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4"/>
      <c r="BK1742" s="14"/>
      <c r="BL1742" s="14"/>
      <c r="BM1742" s="14"/>
      <c r="BN1742" s="14"/>
    </row>
    <row r="1743" spans="4:66" x14ac:dyDescent="0.25">
      <c r="D1743" s="7"/>
      <c r="E1743" s="10"/>
      <c r="F1743" s="10"/>
      <c r="G1743" s="10"/>
      <c r="H1743" s="10"/>
      <c r="I1743" s="10"/>
      <c r="J1743" s="10"/>
      <c r="K1743" s="12"/>
      <c r="L1743" s="12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4"/>
      <c r="BK1743" s="14"/>
      <c r="BL1743" s="14"/>
      <c r="BM1743" s="14"/>
      <c r="BN1743" s="14"/>
    </row>
    <row r="1744" spans="4:66" x14ac:dyDescent="0.25">
      <c r="D1744" s="7"/>
      <c r="E1744" s="10"/>
      <c r="F1744" s="10"/>
      <c r="G1744" s="10"/>
      <c r="H1744" s="10"/>
      <c r="I1744" s="10"/>
      <c r="J1744" s="10"/>
      <c r="K1744" s="12"/>
      <c r="L1744" s="12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4"/>
      <c r="BK1744" s="14"/>
      <c r="BL1744" s="14"/>
      <c r="BM1744" s="14"/>
      <c r="BN1744" s="14"/>
    </row>
    <row r="1745" spans="4:66" x14ac:dyDescent="0.25">
      <c r="D1745" s="7"/>
      <c r="E1745" s="10"/>
      <c r="F1745" s="10"/>
      <c r="G1745" s="10"/>
      <c r="H1745" s="10"/>
      <c r="I1745" s="10"/>
      <c r="J1745" s="10"/>
      <c r="K1745" s="12"/>
      <c r="L1745" s="12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4"/>
      <c r="BK1745" s="14"/>
      <c r="BL1745" s="14"/>
      <c r="BM1745" s="14"/>
      <c r="BN1745" s="14"/>
    </row>
    <row r="1746" spans="4:66" x14ac:dyDescent="0.25">
      <c r="D1746" s="7"/>
      <c r="E1746" s="10"/>
      <c r="F1746" s="10"/>
      <c r="G1746" s="10"/>
      <c r="H1746" s="10"/>
      <c r="I1746" s="10"/>
      <c r="J1746" s="10"/>
      <c r="K1746" s="12"/>
      <c r="L1746" s="12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4"/>
      <c r="BK1746" s="14"/>
      <c r="BL1746" s="14"/>
      <c r="BM1746" s="14"/>
      <c r="BN1746" s="14"/>
    </row>
    <row r="1747" spans="4:66" x14ac:dyDescent="0.25">
      <c r="D1747" s="7"/>
      <c r="E1747" s="10"/>
      <c r="F1747" s="10"/>
      <c r="G1747" s="10"/>
      <c r="H1747" s="10"/>
      <c r="I1747" s="10"/>
      <c r="J1747" s="10"/>
      <c r="K1747" s="12"/>
      <c r="L1747" s="12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4"/>
      <c r="BK1747" s="14"/>
      <c r="BL1747" s="14"/>
      <c r="BM1747" s="14"/>
      <c r="BN1747" s="14"/>
    </row>
    <row r="1748" spans="4:66" x14ac:dyDescent="0.25">
      <c r="D1748" s="7"/>
      <c r="E1748" s="10"/>
      <c r="F1748" s="10"/>
      <c r="G1748" s="10"/>
      <c r="H1748" s="10"/>
      <c r="I1748" s="10"/>
      <c r="J1748" s="10"/>
      <c r="K1748" s="12"/>
      <c r="L1748" s="12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4"/>
      <c r="BK1748" s="14"/>
      <c r="BL1748" s="14"/>
      <c r="BM1748" s="14"/>
      <c r="BN1748" s="14"/>
    </row>
    <row r="1749" spans="4:66" x14ac:dyDescent="0.25">
      <c r="D1749" s="7"/>
      <c r="E1749" s="10"/>
      <c r="F1749" s="10"/>
      <c r="G1749" s="10"/>
      <c r="H1749" s="10"/>
      <c r="I1749" s="10"/>
      <c r="J1749" s="10"/>
      <c r="K1749" s="12"/>
      <c r="L1749" s="12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4"/>
      <c r="BK1749" s="14"/>
      <c r="BL1749" s="14"/>
      <c r="BM1749" s="14"/>
      <c r="BN1749" s="14"/>
    </row>
    <row r="1750" spans="4:66" x14ac:dyDescent="0.25">
      <c r="D1750" s="7"/>
      <c r="E1750" s="10"/>
      <c r="F1750" s="10"/>
      <c r="G1750" s="10"/>
      <c r="H1750" s="10"/>
      <c r="I1750" s="10"/>
      <c r="J1750" s="10"/>
      <c r="K1750" s="12"/>
      <c r="L1750" s="12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4"/>
      <c r="BK1750" s="14"/>
      <c r="BL1750" s="14"/>
      <c r="BM1750" s="14"/>
      <c r="BN1750" s="14"/>
    </row>
    <row r="1751" spans="4:66" x14ac:dyDescent="0.25">
      <c r="D1751" s="7"/>
      <c r="E1751" s="10"/>
      <c r="F1751" s="10"/>
      <c r="G1751" s="10"/>
      <c r="H1751" s="10"/>
      <c r="I1751" s="10"/>
      <c r="J1751" s="10"/>
      <c r="K1751" s="12"/>
      <c r="L1751" s="12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4"/>
      <c r="BK1751" s="14"/>
      <c r="BL1751" s="14"/>
      <c r="BM1751" s="14"/>
      <c r="BN1751" s="14"/>
    </row>
    <row r="1752" spans="4:66" x14ac:dyDescent="0.25">
      <c r="D1752" s="7"/>
      <c r="E1752" s="10"/>
      <c r="F1752" s="10"/>
      <c r="G1752" s="10"/>
      <c r="H1752" s="10"/>
      <c r="I1752" s="10"/>
      <c r="J1752" s="10"/>
      <c r="K1752" s="12"/>
      <c r="L1752" s="12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4"/>
      <c r="BK1752" s="14"/>
      <c r="BL1752" s="14"/>
      <c r="BM1752" s="14"/>
      <c r="BN1752" s="14"/>
    </row>
    <row r="1753" spans="4:66" s="15" customFormat="1" x14ac:dyDescent="0.25">
      <c r="D1753" s="23"/>
      <c r="K1753" s="17"/>
      <c r="L1753" s="17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18"/>
      <c r="AM1753" s="18"/>
      <c r="AN1753" s="18"/>
      <c r="AO1753" s="18"/>
      <c r="AP1753" s="18"/>
      <c r="AQ1753" s="18"/>
      <c r="AR1753" s="18"/>
      <c r="AS1753" s="18"/>
      <c r="AT1753" s="18"/>
      <c r="AU1753" s="18"/>
      <c r="AV1753" s="18"/>
      <c r="AW1753" s="18"/>
      <c r="AX1753" s="18"/>
      <c r="AY1753" s="18"/>
      <c r="AZ1753" s="1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9"/>
      <c r="BK1753" s="19"/>
      <c r="BL1753" s="19"/>
      <c r="BM1753" s="19"/>
      <c r="BN1753" s="19"/>
    </row>
    <row r="1754" spans="4:66" x14ac:dyDescent="0.25">
      <c r="D1754" s="7"/>
      <c r="E1754" s="10"/>
      <c r="F1754" s="10"/>
      <c r="G1754" s="10"/>
      <c r="H1754" s="10"/>
      <c r="I1754" s="10"/>
      <c r="J1754" s="10"/>
      <c r="K1754" s="12"/>
      <c r="L1754" s="12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4"/>
      <c r="BK1754" s="14"/>
      <c r="BL1754" s="14"/>
      <c r="BM1754" s="14"/>
      <c r="BN1754" s="14"/>
    </row>
    <row r="1755" spans="4:66" x14ac:dyDescent="0.25">
      <c r="D1755" s="7"/>
      <c r="E1755" s="10"/>
      <c r="F1755" s="10"/>
      <c r="G1755" s="10"/>
      <c r="H1755" s="10"/>
      <c r="I1755" s="10"/>
      <c r="J1755" s="10"/>
      <c r="K1755" s="12"/>
      <c r="L1755" s="12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4"/>
      <c r="BK1755" s="14"/>
      <c r="BL1755" s="14"/>
      <c r="BM1755" s="14"/>
      <c r="BN1755" s="14"/>
    </row>
    <row r="1756" spans="4:66" x14ac:dyDescent="0.25">
      <c r="D1756" s="7"/>
      <c r="E1756" s="10"/>
      <c r="F1756" s="10"/>
      <c r="G1756" s="10"/>
      <c r="H1756" s="10"/>
      <c r="I1756" s="10"/>
      <c r="J1756" s="10"/>
      <c r="K1756" s="12"/>
      <c r="L1756" s="12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4"/>
      <c r="BK1756" s="14"/>
      <c r="BL1756" s="14"/>
      <c r="BM1756" s="14"/>
      <c r="BN1756" s="14"/>
    </row>
    <row r="1757" spans="4:66" x14ac:dyDescent="0.25">
      <c r="D1757" s="7"/>
      <c r="E1757" s="10"/>
      <c r="F1757" s="10"/>
      <c r="G1757" s="10"/>
      <c r="H1757" s="10"/>
      <c r="I1757" s="10"/>
      <c r="J1757" s="10"/>
      <c r="K1757" s="12"/>
      <c r="L1757" s="12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4"/>
      <c r="BK1757" s="14"/>
      <c r="BL1757" s="14"/>
      <c r="BM1757" s="14"/>
      <c r="BN1757" s="14"/>
    </row>
    <row r="1758" spans="4:66" x14ac:dyDescent="0.25">
      <c r="D1758" s="7"/>
      <c r="E1758" s="10"/>
      <c r="F1758" s="10"/>
      <c r="G1758" s="10"/>
      <c r="H1758" s="10"/>
      <c r="I1758" s="10"/>
      <c r="J1758" s="10"/>
      <c r="K1758" s="12"/>
      <c r="L1758" s="12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4"/>
      <c r="BK1758" s="14"/>
      <c r="BL1758" s="14"/>
      <c r="BM1758" s="14"/>
      <c r="BN1758" s="14"/>
    </row>
    <row r="1759" spans="4:66" x14ac:dyDescent="0.25">
      <c r="D1759" s="7"/>
      <c r="E1759" s="10"/>
      <c r="F1759" s="10"/>
      <c r="G1759" s="10"/>
      <c r="H1759" s="10"/>
      <c r="I1759" s="10"/>
      <c r="J1759" s="10"/>
      <c r="K1759" s="12"/>
      <c r="L1759" s="12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4"/>
      <c r="BK1759" s="14"/>
      <c r="BL1759" s="14"/>
      <c r="BM1759" s="14"/>
      <c r="BN1759" s="14"/>
    </row>
    <row r="1760" spans="4:66" x14ac:dyDescent="0.25">
      <c r="D1760" s="7"/>
      <c r="E1760" s="10"/>
      <c r="F1760" s="10"/>
      <c r="G1760" s="10"/>
      <c r="H1760" s="10"/>
      <c r="I1760" s="10"/>
      <c r="J1760" s="10"/>
      <c r="K1760" s="12"/>
      <c r="L1760" s="12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4"/>
      <c r="BK1760" s="14"/>
      <c r="BL1760" s="14"/>
      <c r="BM1760" s="14"/>
      <c r="BN1760" s="14"/>
    </row>
    <row r="1761" spans="4:66" x14ac:dyDescent="0.25">
      <c r="D1761" s="7"/>
      <c r="E1761" s="10"/>
      <c r="F1761" s="10"/>
      <c r="G1761" s="10"/>
      <c r="H1761" s="10"/>
      <c r="I1761" s="10"/>
      <c r="J1761" s="10"/>
      <c r="K1761" s="12"/>
      <c r="L1761" s="12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4"/>
      <c r="BK1761" s="14"/>
      <c r="BL1761" s="14"/>
      <c r="BM1761" s="14"/>
      <c r="BN1761" s="14"/>
    </row>
    <row r="1762" spans="4:66" x14ac:dyDescent="0.25">
      <c r="D1762" s="7"/>
      <c r="E1762" s="10"/>
      <c r="F1762" s="10"/>
      <c r="G1762" s="10"/>
      <c r="H1762" s="10"/>
      <c r="I1762" s="10"/>
      <c r="J1762" s="10"/>
      <c r="K1762" s="12"/>
      <c r="L1762" s="12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4"/>
      <c r="BK1762" s="14"/>
      <c r="BL1762" s="14"/>
      <c r="BM1762" s="14"/>
      <c r="BN1762" s="14"/>
    </row>
    <row r="1763" spans="4:66" x14ac:dyDescent="0.25">
      <c r="D1763" s="7"/>
      <c r="E1763" s="10"/>
      <c r="F1763" s="10"/>
      <c r="G1763" s="10"/>
      <c r="H1763" s="10"/>
      <c r="I1763" s="10"/>
      <c r="J1763" s="10"/>
      <c r="K1763" s="12"/>
      <c r="L1763" s="12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4"/>
      <c r="BK1763" s="14"/>
      <c r="BL1763" s="14"/>
      <c r="BM1763" s="14"/>
      <c r="BN1763" s="14"/>
    </row>
    <row r="1764" spans="4:66" s="15" customFormat="1" x14ac:dyDescent="0.25">
      <c r="D1764" s="23"/>
      <c r="K1764" s="17"/>
      <c r="L1764" s="17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  <c r="AG1764" s="18"/>
      <c r="AH1764" s="18"/>
      <c r="AI1764" s="18"/>
      <c r="AJ1764" s="18"/>
      <c r="AK1764" s="18"/>
      <c r="AL1764" s="18"/>
      <c r="AM1764" s="18"/>
      <c r="AN1764" s="18"/>
      <c r="AO1764" s="18"/>
      <c r="AP1764" s="18"/>
      <c r="AQ1764" s="18"/>
      <c r="AR1764" s="18"/>
      <c r="AS1764" s="18"/>
      <c r="AT1764" s="18"/>
      <c r="AU1764" s="18"/>
      <c r="AV1764" s="18"/>
      <c r="AW1764" s="18"/>
      <c r="AX1764" s="18"/>
      <c r="AY1764" s="18"/>
      <c r="AZ1764" s="18"/>
      <c r="BA1764" s="18"/>
      <c r="BB1764" s="18"/>
      <c r="BC1764" s="18"/>
      <c r="BD1764" s="18"/>
      <c r="BE1764" s="18"/>
      <c r="BF1764" s="18"/>
      <c r="BG1764" s="18"/>
      <c r="BH1764" s="18"/>
      <c r="BI1764" s="18"/>
      <c r="BJ1764" s="19"/>
      <c r="BK1764" s="19"/>
      <c r="BL1764" s="19"/>
      <c r="BM1764" s="19"/>
      <c r="BN1764" s="19"/>
    </row>
    <row r="1765" spans="4:66" x14ac:dyDescent="0.25">
      <c r="D1765" s="7"/>
      <c r="E1765" s="10"/>
      <c r="F1765" s="10"/>
      <c r="G1765" s="10"/>
      <c r="H1765" s="10"/>
      <c r="I1765" s="10"/>
      <c r="J1765" s="10"/>
      <c r="K1765" s="12"/>
      <c r="L1765" s="12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4"/>
      <c r="BK1765" s="14"/>
      <c r="BL1765" s="14"/>
      <c r="BM1765" s="14"/>
      <c r="BN1765" s="14"/>
    </row>
    <row r="1766" spans="4:66" x14ac:dyDescent="0.25">
      <c r="D1766" s="7"/>
      <c r="E1766" s="10"/>
      <c r="F1766" s="10"/>
      <c r="G1766" s="10"/>
      <c r="H1766" s="10"/>
      <c r="I1766" s="10"/>
      <c r="J1766" s="10"/>
      <c r="K1766" s="12"/>
      <c r="L1766" s="12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4"/>
      <c r="BK1766" s="14"/>
      <c r="BL1766" s="14"/>
      <c r="BM1766" s="14"/>
      <c r="BN1766" s="14"/>
    </row>
    <row r="1767" spans="4:66" x14ac:dyDescent="0.25">
      <c r="D1767" s="7"/>
      <c r="E1767" s="10"/>
      <c r="F1767" s="10"/>
      <c r="G1767" s="10"/>
      <c r="H1767" s="10"/>
      <c r="I1767" s="10"/>
      <c r="J1767" s="10"/>
      <c r="K1767" s="12"/>
      <c r="L1767" s="12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4"/>
      <c r="BK1767" s="14"/>
      <c r="BL1767" s="14"/>
      <c r="BM1767" s="14"/>
      <c r="BN1767" s="14"/>
    </row>
    <row r="1768" spans="4:66" x14ac:dyDescent="0.25">
      <c r="D1768" s="7"/>
      <c r="E1768" s="10"/>
      <c r="F1768" s="10"/>
      <c r="G1768" s="10"/>
      <c r="H1768" s="10"/>
      <c r="I1768" s="10"/>
      <c r="J1768" s="10"/>
      <c r="K1768" s="12"/>
      <c r="L1768" s="12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4"/>
      <c r="BK1768" s="14"/>
      <c r="BL1768" s="14"/>
      <c r="BM1768" s="14"/>
      <c r="BN1768" s="14"/>
    </row>
    <row r="1769" spans="4:66" x14ac:dyDescent="0.25">
      <c r="D1769" s="7"/>
      <c r="E1769" s="10"/>
      <c r="F1769" s="10"/>
      <c r="G1769" s="10"/>
      <c r="H1769" s="10"/>
      <c r="I1769" s="10"/>
      <c r="J1769" s="10"/>
      <c r="K1769" s="12"/>
      <c r="L1769" s="12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4"/>
      <c r="BK1769" s="14"/>
      <c r="BL1769" s="14"/>
      <c r="BM1769" s="14"/>
      <c r="BN1769" s="14"/>
    </row>
    <row r="1770" spans="4:66" x14ac:dyDescent="0.25">
      <c r="D1770" s="7"/>
      <c r="E1770" s="10"/>
      <c r="F1770" s="10"/>
      <c r="G1770" s="10"/>
      <c r="H1770" s="10"/>
      <c r="I1770" s="10"/>
      <c r="J1770" s="10"/>
      <c r="K1770" s="12"/>
      <c r="L1770" s="12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4"/>
      <c r="BK1770" s="14"/>
      <c r="BL1770" s="14"/>
      <c r="BM1770" s="14"/>
      <c r="BN1770" s="14"/>
    </row>
    <row r="1771" spans="4:66" x14ac:dyDescent="0.25">
      <c r="D1771" s="7"/>
      <c r="E1771" s="10"/>
      <c r="F1771" s="10"/>
      <c r="G1771" s="10"/>
      <c r="H1771" s="10"/>
      <c r="I1771" s="10"/>
      <c r="J1771" s="10"/>
      <c r="K1771" s="12"/>
      <c r="L1771" s="12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4"/>
      <c r="BK1771" s="14"/>
      <c r="BL1771" s="14"/>
      <c r="BM1771" s="14"/>
      <c r="BN1771" s="14"/>
    </row>
    <row r="1772" spans="4:66" x14ac:dyDescent="0.25">
      <c r="D1772" s="7"/>
      <c r="E1772" s="10"/>
      <c r="F1772" s="10"/>
      <c r="G1772" s="10"/>
      <c r="H1772" s="10"/>
      <c r="I1772" s="10"/>
      <c r="J1772" s="10"/>
      <c r="K1772" s="12"/>
      <c r="L1772" s="12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4"/>
      <c r="BK1772" s="14"/>
      <c r="BL1772" s="14"/>
      <c r="BM1772" s="14"/>
      <c r="BN1772" s="14"/>
    </row>
    <row r="1773" spans="4:66" x14ac:dyDescent="0.25">
      <c r="D1773" s="7"/>
      <c r="E1773" s="10"/>
      <c r="F1773" s="10"/>
      <c r="G1773" s="10"/>
      <c r="H1773" s="10"/>
      <c r="I1773" s="10"/>
      <c r="J1773" s="10"/>
      <c r="K1773" s="12"/>
      <c r="L1773" s="12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4"/>
      <c r="BK1773" s="14"/>
      <c r="BL1773" s="14"/>
      <c r="BM1773" s="14"/>
      <c r="BN1773" s="14"/>
    </row>
    <row r="1774" spans="4:66" x14ac:dyDescent="0.25">
      <c r="D1774" s="7"/>
      <c r="E1774" s="10"/>
      <c r="F1774" s="10"/>
      <c r="G1774" s="10"/>
      <c r="H1774" s="10"/>
      <c r="I1774" s="10"/>
      <c r="J1774" s="10"/>
      <c r="K1774" s="12"/>
      <c r="L1774" s="12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4"/>
      <c r="BK1774" s="14"/>
      <c r="BL1774" s="14"/>
      <c r="BM1774" s="14"/>
      <c r="BN1774" s="14"/>
    </row>
    <row r="1775" spans="4:66" x14ac:dyDescent="0.25">
      <c r="D1775" s="7"/>
      <c r="E1775" s="10"/>
      <c r="F1775" s="10"/>
      <c r="G1775" s="10"/>
      <c r="H1775" s="10"/>
      <c r="I1775" s="10"/>
      <c r="J1775" s="10"/>
      <c r="K1775" s="12"/>
      <c r="L1775" s="12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4"/>
      <c r="BK1775" s="14"/>
      <c r="BL1775" s="14"/>
      <c r="BM1775" s="14"/>
      <c r="BN1775" s="14"/>
    </row>
    <row r="1776" spans="4:66" x14ac:dyDescent="0.25">
      <c r="D1776" s="7"/>
      <c r="E1776" s="10"/>
      <c r="F1776" s="10"/>
      <c r="G1776" s="10"/>
      <c r="H1776" s="10"/>
      <c r="I1776" s="10"/>
      <c r="J1776" s="10"/>
      <c r="K1776" s="12"/>
      <c r="L1776" s="12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4"/>
      <c r="BK1776" s="14"/>
      <c r="BL1776" s="14"/>
      <c r="BM1776" s="14"/>
      <c r="BN1776" s="14"/>
    </row>
    <row r="1777" spans="4:66" x14ac:dyDescent="0.25">
      <c r="D1777" s="7"/>
      <c r="E1777" s="10"/>
      <c r="F1777" s="10"/>
      <c r="G1777" s="10"/>
      <c r="H1777" s="10"/>
      <c r="I1777" s="10"/>
      <c r="J1777" s="10"/>
      <c r="K1777" s="12"/>
      <c r="L1777" s="12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4"/>
      <c r="BK1777" s="14"/>
      <c r="BL1777" s="14"/>
      <c r="BM1777" s="14"/>
      <c r="BN1777" s="14"/>
    </row>
    <row r="1778" spans="4:66" x14ac:dyDescent="0.25">
      <c r="D1778" s="7"/>
      <c r="E1778" s="10"/>
      <c r="F1778" s="10"/>
      <c r="G1778" s="10"/>
      <c r="H1778" s="10"/>
      <c r="I1778" s="10"/>
      <c r="J1778" s="10"/>
      <c r="K1778" s="12"/>
      <c r="L1778" s="12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4"/>
      <c r="BK1778" s="14"/>
      <c r="BL1778" s="14"/>
      <c r="BM1778" s="14"/>
      <c r="BN1778" s="14"/>
    </row>
    <row r="1779" spans="4:66" x14ac:dyDescent="0.25">
      <c r="D1779" s="7"/>
      <c r="E1779" s="10"/>
      <c r="F1779" s="10"/>
      <c r="G1779" s="10"/>
      <c r="H1779" s="10"/>
      <c r="I1779" s="10"/>
      <c r="J1779" s="10"/>
      <c r="K1779" s="12"/>
      <c r="L1779" s="12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4"/>
      <c r="BK1779" s="14"/>
      <c r="BL1779" s="14"/>
      <c r="BM1779" s="14"/>
      <c r="BN1779" s="14"/>
    </row>
    <row r="1780" spans="4:66" x14ac:dyDescent="0.25">
      <c r="D1780" s="7"/>
      <c r="E1780" s="10"/>
      <c r="F1780" s="10"/>
      <c r="G1780" s="10"/>
      <c r="H1780" s="10"/>
      <c r="I1780" s="10"/>
      <c r="J1780" s="10"/>
      <c r="K1780" s="12"/>
      <c r="L1780" s="12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4"/>
      <c r="BK1780" s="14"/>
      <c r="BL1780" s="14"/>
      <c r="BM1780" s="14"/>
      <c r="BN1780" s="14"/>
    </row>
    <row r="1781" spans="4:66" x14ac:dyDescent="0.25">
      <c r="D1781" s="7"/>
      <c r="E1781" s="10"/>
      <c r="F1781" s="10"/>
      <c r="G1781" s="10"/>
      <c r="H1781" s="10"/>
      <c r="I1781" s="10"/>
      <c r="J1781" s="10"/>
      <c r="K1781" s="12"/>
      <c r="L1781" s="12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4"/>
      <c r="BK1781" s="14"/>
      <c r="BL1781" s="14"/>
      <c r="BM1781" s="14"/>
      <c r="BN1781" s="14"/>
    </row>
    <row r="1782" spans="4:66" x14ac:dyDescent="0.25">
      <c r="D1782" s="7"/>
      <c r="E1782" s="10"/>
      <c r="F1782" s="10"/>
      <c r="G1782" s="10"/>
      <c r="H1782" s="10"/>
      <c r="I1782" s="10"/>
      <c r="J1782" s="10"/>
      <c r="K1782" s="12"/>
      <c r="L1782" s="12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4"/>
      <c r="BK1782" s="14"/>
      <c r="BL1782" s="14"/>
      <c r="BM1782" s="14"/>
      <c r="BN1782" s="14"/>
    </row>
    <row r="1783" spans="4:66" x14ac:dyDescent="0.25">
      <c r="D1783" s="7"/>
      <c r="E1783" s="10"/>
      <c r="F1783" s="10"/>
      <c r="G1783" s="10"/>
      <c r="H1783" s="10"/>
      <c r="I1783" s="10"/>
      <c r="J1783" s="10"/>
      <c r="K1783" s="12"/>
      <c r="L1783" s="12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4"/>
      <c r="BK1783" s="14"/>
      <c r="BL1783" s="14"/>
      <c r="BM1783" s="14"/>
      <c r="BN1783" s="14"/>
    </row>
    <row r="1784" spans="4:66" x14ac:dyDescent="0.25">
      <c r="D1784" s="7"/>
      <c r="E1784" s="10"/>
      <c r="F1784" s="10"/>
      <c r="G1784" s="10"/>
      <c r="H1784" s="10"/>
      <c r="I1784" s="10"/>
      <c r="J1784" s="10"/>
      <c r="K1784" s="12"/>
      <c r="L1784" s="12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4"/>
      <c r="BK1784" s="14"/>
      <c r="BL1784" s="14"/>
      <c r="BM1784" s="14"/>
      <c r="BN1784" s="14"/>
    </row>
    <row r="1785" spans="4:66" x14ac:dyDescent="0.25">
      <c r="D1785" s="7"/>
      <c r="E1785" s="10"/>
      <c r="F1785" s="10"/>
      <c r="G1785" s="10"/>
      <c r="H1785" s="10"/>
      <c r="I1785" s="10"/>
      <c r="J1785" s="10"/>
      <c r="K1785" s="12"/>
      <c r="L1785" s="12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4"/>
      <c r="BK1785" s="14"/>
      <c r="BL1785" s="14"/>
      <c r="BM1785" s="14"/>
      <c r="BN1785" s="14"/>
    </row>
    <row r="1786" spans="4:66" x14ac:dyDescent="0.25">
      <c r="D1786" s="7"/>
      <c r="E1786" s="10"/>
      <c r="F1786" s="10"/>
      <c r="G1786" s="10"/>
      <c r="H1786" s="10"/>
      <c r="I1786" s="10"/>
      <c r="J1786" s="10"/>
      <c r="K1786" s="12"/>
      <c r="L1786" s="12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4"/>
      <c r="BK1786" s="14"/>
      <c r="BL1786" s="14"/>
      <c r="BM1786" s="14"/>
      <c r="BN1786" s="14"/>
    </row>
    <row r="1787" spans="4:66" x14ac:dyDescent="0.25">
      <c r="D1787" s="7"/>
      <c r="E1787" s="10"/>
      <c r="F1787" s="10"/>
      <c r="G1787" s="10"/>
      <c r="H1787" s="10"/>
      <c r="I1787" s="10"/>
      <c r="J1787" s="10"/>
      <c r="K1787" s="12"/>
      <c r="L1787" s="12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4"/>
      <c r="BK1787" s="14"/>
      <c r="BL1787" s="14"/>
      <c r="BM1787" s="14"/>
      <c r="BN1787" s="14"/>
    </row>
    <row r="1788" spans="4:66" x14ac:dyDescent="0.25">
      <c r="D1788" s="7"/>
      <c r="E1788" s="10"/>
      <c r="F1788" s="10"/>
      <c r="G1788" s="10"/>
      <c r="H1788" s="10"/>
      <c r="I1788" s="10"/>
      <c r="J1788" s="10"/>
      <c r="K1788" s="12"/>
      <c r="L1788" s="12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4"/>
      <c r="BK1788" s="14"/>
      <c r="BL1788" s="14"/>
      <c r="BM1788" s="14"/>
      <c r="BN1788" s="14"/>
    </row>
    <row r="1789" spans="4:66" x14ac:dyDescent="0.25">
      <c r="D1789" s="7"/>
      <c r="E1789" s="10"/>
      <c r="F1789" s="10"/>
      <c r="G1789" s="10"/>
      <c r="H1789" s="10"/>
      <c r="I1789" s="10"/>
      <c r="J1789" s="10"/>
      <c r="K1789" s="12"/>
      <c r="L1789" s="12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4"/>
      <c r="BK1789" s="14"/>
      <c r="BL1789" s="14"/>
      <c r="BM1789" s="14"/>
      <c r="BN1789" s="14"/>
    </row>
    <row r="1790" spans="4:66" x14ac:dyDescent="0.25">
      <c r="D1790" s="7"/>
      <c r="E1790" s="10"/>
      <c r="F1790" s="10"/>
      <c r="G1790" s="10"/>
      <c r="H1790" s="10"/>
      <c r="I1790" s="10"/>
      <c r="J1790" s="10"/>
      <c r="K1790" s="12"/>
      <c r="L1790" s="12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4"/>
      <c r="BK1790" s="14"/>
      <c r="BL1790" s="14"/>
      <c r="BM1790" s="14"/>
      <c r="BN1790" s="14"/>
    </row>
    <row r="1791" spans="4:66" x14ac:dyDescent="0.25">
      <c r="D1791" s="7"/>
      <c r="E1791" s="10"/>
      <c r="F1791" s="10"/>
      <c r="G1791" s="10"/>
      <c r="H1791" s="10"/>
      <c r="I1791" s="10"/>
      <c r="J1791" s="10"/>
      <c r="K1791" s="12"/>
      <c r="L1791" s="12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4"/>
      <c r="BK1791" s="14"/>
      <c r="BL1791" s="14"/>
      <c r="BM1791" s="14"/>
      <c r="BN1791" s="14"/>
    </row>
    <row r="1792" spans="4:66" x14ac:dyDescent="0.25">
      <c r="D1792" s="7"/>
      <c r="E1792" s="10"/>
      <c r="F1792" s="10"/>
      <c r="G1792" s="10"/>
      <c r="H1792" s="10"/>
      <c r="I1792" s="10"/>
      <c r="J1792" s="10"/>
      <c r="K1792" s="12"/>
      <c r="L1792" s="12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4"/>
      <c r="BK1792" s="14"/>
      <c r="BL1792" s="14"/>
      <c r="BM1792" s="14"/>
      <c r="BN1792" s="14"/>
    </row>
    <row r="1793" spans="4:66" x14ac:dyDescent="0.25">
      <c r="D1793" s="7"/>
      <c r="E1793" s="10"/>
      <c r="F1793" s="10"/>
      <c r="G1793" s="10"/>
      <c r="H1793" s="10"/>
      <c r="I1793" s="10"/>
      <c r="J1793" s="10"/>
      <c r="K1793" s="12"/>
      <c r="L1793" s="12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4"/>
      <c r="BK1793" s="14"/>
      <c r="BL1793" s="14"/>
      <c r="BM1793" s="14"/>
      <c r="BN1793" s="14"/>
    </row>
    <row r="1794" spans="4:66" x14ac:dyDescent="0.25">
      <c r="D1794" s="7"/>
      <c r="E1794" s="10"/>
      <c r="F1794" s="10"/>
      <c r="G1794" s="10"/>
      <c r="H1794" s="10"/>
      <c r="I1794" s="10"/>
      <c r="J1794" s="10"/>
      <c r="K1794" s="12"/>
      <c r="L1794" s="12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4"/>
      <c r="BK1794" s="14"/>
      <c r="BL1794" s="14"/>
      <c r="BM1794" s="14"/>
      <c r="BN1794" s="14"/>
    </row>
    <row r="1795" spans="4:66" x14ac:dyDescent="0.25">
      <c r="D1795" s="7"/>
      <c r="E1795" s="10"/>
      <c r="F1795" s="10"/>
      <c r="G1795" s="10"/>
      <c r="H1795" s="10"/>
      <c r="I1795" s="10"/>
      <c r="J1795" s="10"/>
      <c r="K1795" s="12"/>
      <c r="L1795" s="12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4"/>
      <c r="BK1795" s="14"/>
      <c r="BL1795" s="14"/>
      <c r="BM1795" s="14"/>
      <c r="BN1795" s="14"/>
    </row>
    <row r="1796" spans="4:66" x14ac:dyDescent="0.25">
      <c r="D1796" s="7"/>
      <c r="E1796" s="10"/>
      <c r="F1796" s="10"/>
      <c r="G1796" s="10"/>
      <c r="H1796" s="10"/>
      <c r="I1796" s="10"/>
      <c r="J1796" s="10"/>
      <c r="K1796" s="12"/>
      <c r="L1796" s="12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4"/>
      <c r="BK1796" s="14"/>
      <c r="BL1796" s="14"/>
      <c r="BM1796" s="14"/>
      <c r="BN1796" s="14"/>
    </row>
    <row r="1797" spans="4:66" x14ac:dyDescent="0.25">
      <c r="D1797" s="7"/>
      <c r="E1797" s="10"/>
      <c r="F1797" s="10"/>
      <c r="G1797" s="10"/>
      <c r="H1797" s="10"/>
      <c r="I1797" s="10"/>
      <c r="J1797" s="10"/>
      <c r="K1797" s="12"/>
      <c r="L1797" s="12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4"/>
      <c r="BK1797" s="14"/>
      <c r="BL1797" s="14"/>
      <c r="BM1797" s="14"/>
      <c r="BN1797" s="14"/>
    </row>
    <row r="1798" spans="4:66" x14ac:dyDescent="0.25">
      <c r="D1798" s="7"/>
      <c r="E1798" s="10"/>
      <c r="F1798" s="10"/>
      <c r="G1798" s="10"/>
      <c r="H1798" s="10"/>
      <c r="I1798" s="10"/>
      <c r="J1798" s="10"/>
      <c r="K1798" s="12"/>
      <c r="L1798" s="12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4"/>
      <c r="BK1798" s="14"/>
      <c r="BL1798" s="14"/>
      <c r="BM1798" s="14"/>
      <c r="BN1798" s="14"/>
    </row>
    <row r="1799" spans="4:66" x14ac:dyDescent="0.25">
      <c r="D1799" s="7"/>
      <c r="E1799" s="10"/>
      <c r="F1799" s="10"/>
      <c r="G1799" s="10"/>
      <c r="H1799" s="10"/>
      <c r="I1799" s="10"/>
      <c r="J1799" s="10"/>
      <c r="K1799" s="12"/>
      <c r="L1799" s="12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4"/>
      <c r="BK1799" s="14"/>
      <c r="BL1799" s="14"/>
      <c r="BM1799" s="14"/>
      <c r="BN1799" s="14"/>
    </row>
    <row r="1800" spans="4:66" x14ac:dyDescent="0.25">
      <c r="D1800" s="7"/>
      <c r="E1800" s="10"/>
      <c r="F1800" s="10"/>
      <c r="G1800" s="10"/>
      <c r="H1800" s="10"/>
      <c r="I1800" s="10"/>
      <c r="J1800" s="10"/>
      <c r="K1800" s="12"/>
      <c r="L1800" s="12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4"/>
      <c r="BK1800" s="14"/>
      <c r="BL1800" s="14"/>
      <c r="BM1800" s="14"/>
      <c r="BN1800" s="14"/>
    </row>
    <row r="1801" spans="4:66" x14ac:dyDescent="0.25">
      <c r="D1801" s="7"/>
      <c r="E1801" s="10"/>
      <c r="F1801" s="10"/>
      <c r="G1801" s="10"/>
      <c r="H1801" s="10"/>
      <c r="I1801" s="10"/>
      <c r="J1801" s="10"/>
      <c r="K1801" s="12"/>
      <c r="L1801" s="12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4"/>
      <c r="BK1801" s="14"/>
      <c r="BL1801" s="14"/>
      <c r="BM1801" s="14"/>
      <c r="BN1801" s="14"/>
    </row>
    <row r="1802" spans="4:66" s="15" customFormat="1" x14ac:dyDescent="0.25">
      <c r="D1802" s="23"/>
      <c r="K1802" s="17"/>
      <c r="L1802" s="17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  <c r="AG1802" s="18"/>
      <c r="AH1802" s="18"/>
      <c r="AI1802" s="18"/>
      <c r="AJ1802" s="18"/>
      <c r="AK1802" s="18"/>
      <c r="AL1802" s="18"/>
      <c r="AM1802" s="18"/>
      <c r="AN1802" s="18"/>
      <c r="AO1802" s="18"/>
      <c r="AP1802" s="18"/>
      <c r="AQ1802" s="18"/>
      <c r="AR1802" s="18"/>
      <c r="AS1802" s="18"/>
      <c r="AT1802" s="18"/>
      <c r="AU1802" s="18"/>
      <c r="AV1802" s="18"/>
      <c r="AW1802" s="18"/>
      <c r="AX1802" s="18"/>
      <c r="AY1802" s="18"/>
      <c r="AZ1802" s="18"/>
      <c r="BA1802" s="18"/>
      <c r="BB1802" s="18"/>
      <c r="BC1802" s="18"/>
      <c r="BD1802" s="18"/>
      <c r="BE1802" s="18"/>
      <c r="BF1802" s="18"/>
      <c r="BG1802" s="18"/>
      <c r="BH1802" s="18"/>
      <c r="BI1802" s="18"/>
      <c r="BJ1802" s="19"/>
      <c r="BK1802" s="19"/>
      <c r="BL1802" s="19"/>
      <c r="BM1802" s="19"/>
      <c r="BN1802" s="19"/>
    </row>
    <row r="1803" spans="4:66" x14ac:dyDescent="0.25">
      <c r="D1803" s="7"/>
      <c r="E1803" s="10"/>
      <c r="F1803" s="10"/>
      <c r="G1803" s="10"/>
      <c r="H1803" s="10"/>
      <c r="I1803" s="10"/>
      <c r="J1803" s="10"/>
      <c r="K1803" s="12"/>
      <c r="L1803" s="12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4"/>
      <c r="BK1803" s="14"/>
      <c r="BL1803" s="14"/>
      <c r="BM1803" s="14"/>
      <c r="BN1803" s="14"/>
    </row>
    <row r="1804" spans="4:66" x14ac:dyDescent="0.25">
      <c r="D1804" s="7"/>
      <c r="E1804" s="10"/>
      <c r="F1804" s="10"/>
      <c r="G1804" s="10"/>
      <c r="H1804" s="10"/>
      <c r="I1804" s="10"/>
      <c r="J1804" s="10"/>
      <c r="K1804" s="12"/>
      <c r="L1804" s="12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4"/>
      <c r="BK1804" s="14"/>
      <c r="BL1804" s="14"/>
      <c r="BM1804" s="14"/>
      <c r="BN1804" s="14"/>
    </row>
    <row r="1805" spans="4:66" x14ac:dyDescent="0.25">
      <c r="D1805" s="7"/>
      <c r="E1805" s="10"/>
      <c r="F1805" s="10"/>
      <c r="G1805" s="10"/>
      <c r="H1805" s="10"/>
      <c r="I1805" s="10"/>
      <c r="J1805" s="10"/>
      <c r="K1805" s="12"/>
      <c r="L1805" s="12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4"/>
      <c r="BK1805" s="14"/>
      <c r="BL1805" s="14"/>
      <c r="BM1805" s="14"/>
      <c r="BN1805" s="14"/>
    </row>
    <row r="1806" spans="4:66" x14ac:dyDescent="0.25">
      <c r="D1806" s="7"/>
      <c r="E1806" s="10"/>
      <c r="F1806" s="10"/>
      <c r="G1806" s="10"/>
      <c r="H1806" s="10"/>
      <c r="I1806" s="10"/>
      <c r="J1806" s="10"/>
      <c r="K1806" s="12"/>
      <c r="L1806" s="12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4"/>
      <c r="BK1806" s="14"/>
      <c r="BL1806" s="14"/>
      <c r="BM1806" s="14"/>
      <c r="BN1806" s="14"/>
    </row>
    <row r="1807" spans="4:66" x14ac:dyDescent="0.25">
      <c r="D1807" s="7"/>
      <c r="E1807" s="10"/>
      <c r="F1807" s="10"/>
      <c r="G1807" s="10"/>
      <c r="H1807" s="10"/>
      <c r="I1807" s="10"/>
      <c r="J1807" s="10"/>
      <c r="K1807" s="12"/>
      <c r="L1807" s="12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4"/>
      <c r="BK1807" s="14"/>
      <c r="BL1807" s="14"/>
      <c r="BM1807" s="14"/>
      <c r="BN1807" s="14"/>
    </row>
    <row r="1808" spans="4:66" x14ac:dyDescent="0.25">
      <c r="D1808" s="7"/>
      <c r="E1808" s="10"/>
      <c r="F1808" s="10"/>
      <c r="G1808" s="10"/>
      <c r="H1808" s="10"/>
      <c r="I1808" s="10"/>
      <c r="J1808" s="10"/>
      <c r="K1808" s="12"/>
      <c r="L1808" s="12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4"/>
      <c r="BK1808" s="14"/>
      <c r="BL1808" s="14"/>
      <c r="BM1808" s="14"/>
      <c r="BN1808" s="14"/>
    </row>
    <row r="1809" spans="4:66" x14ac:dyDescent="0.25">
      <c r="D1809" s="7"/>
      <c r="E1809" s="10"/>
      <c r="F1809" s="10"/>
      <c r="G1809" s="10"/>
      <c r="H1809" s="10"/>
      <c r="I1809" s="10"/>
      <c r="J1809" s="10"/>
      <c r="K1809" s="12"/>
      <c r="L1809" s="12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4"/>
      <c r="BK1809" s="14"/>
      <c r="BL1809" s="14"/>
      <c r="BM1809" s="14"/>
      <c r="BN1809" s="14"/>
    </row>
    <row r="1810" spans="4:66" x14ac:dyDescent="0.25">
      <c r="D1810" s="7"/>
      <c r="E1810" s="10"/>
      <c r="F1810" s="10"/>
      <c r="G1810" s="10"/>
      <c r="H1810" s="10"/>
      <c r="I1810" s="10"/>
      <c r="J1810" s="10"/>
      <c r="K1810" s="12"/>
      <c r="L1810" s="12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4"/>
      <c r="BK1810" s="14"/>
      <c r="BL1810" s="14"/>
      <c r="BM1810" s="14"/>
      <c r="BN1810" s="14"/>
    </row>
    <row r="1811" spans="4:66" x14ac:dyDescent="0.25">
      <c r="D1811" s="7"/>
      <c r="E1811" s="10"/>
      <c r="F1811" s="10"/>
      <c r="G1811" s="10"/>
      <c r="H1811" s="10"/>
      <c r="I1811" s="10"/>
      <c r="J1811" s="10"/>
      <c r="K1811" s="12"/>
      <c r="L1811" s="12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4"/>
      <c r="BK1811" s="14"/>
      <c r="BL1811" s="14"/>
      <c r="BM1811" s="14"/>
      <c r="BN1811" s="14"/>
    </row>
    <row r="1812" spans="4:66" x14ac:dyDescent="0.25">
      <c r="D1812" s="7"/>
      <c r="E1812" s="10"/>
      <c r="F1812" s="10"/>
      <c r="G1812" s="10"/>
      <c r="H1812" s="10"/>
      <c r="I1812" s="10"/>
      <c r="J1812" s="10"/>
      <c r="K1812" s="12"/>
      <c r="L1812" s="12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4"/>
      <c r="BK1812" s="14"/>
      <c r="BL1812" s="14"/>
      <c r="BM1812" s="14"/>
      <c r="BN1812" s="14"/>
    </row>
    <row r="1813" spans="4:66" x14ac:dyDescent="0.25">
      <c r="D1813" s="7"/>
      <c r="E1813" s="10"/>
      <c r="F1813" s="10"/>
      <c r="G1813" s="10"/>
      <c r="H1813" s="10"/>
      <c r="I1813" s="10"/>
      <c r="J1813" s="10"/>
      <c r="K1813" s="12"/>
      <c r="L1813" s="12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4"/>
      <c r="BK1813" s="14"/>
      <c r="BL1813" s="14"/>
      <c r="BM1813" s="14"/>
      <c r="BN1813" s="14"/>
    </row>
    <row r="1814" spans="4:66" x14ac:dyDescent="0.25">
      <c r="D1814" s="7"/>
      <c r="E1814" s="10"/>
      <c r="F1814" s="10"/>
      <c r="G1814" s="10"/>
      <c r="H1814" s="10"/>
      <c r="I1814" s="10"/>
      <c r="J1814" s="10"/>
      <c r="K1814" s="12"/>
      <c r="L1814" s="12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4"/>
      <c r="BK1814" s="14"/>
      <c r="BL1814" s="14"/>
      <c r="BM1814" s="14"/>
      <c r="BN1814" s="14"/>
    </row>
    <row r="1815" spans="4:66" x14ac:dyDescent="0.25">
      <c r="D1815" s="7"/>
      <c r="E1815" s="10"/>
      <c r="F1815" s="10"/>
      <c r="G1815" s="10"/>
      <c r="H1815" s="10"/>
      <c r="I1815" s="10"/>
      <c r="J1815" s="10"/>
      <c r="K1815" s="12"/>
      <c r="L1815" s="12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4"/>
      <c r="BK1815" s="14"/>
      <c r="BL1815" s="14"/>
      <c r="BM1815" s="14"/>
      <c r="BN1815" s="14"/>
    </row>
    <row r="1816" spans="4:66" x14ac:dyDescent="0.25">
      <c r="D1816" s="7"/>
      <c r="E1816" s="10"/>
      <c r="F1816" s="10"/>
      <c r="G1816" s="10"/>
      <c r="H1816" s="10"/>
      <c r="I1816" s="10"/>
      <c r="J1816" s="10"/>
      <c r="K1816" s="12"/>
      <c r="L1816" s="12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4"/>
      <c r="BK1816" s="14"/>
      <c r="BL1816" s="14"/>
      <c r="BM1816" s="14"/>
      <c r="BN1816" s="14"/>
    </row>
    <row r="1817" spans="4:66" x14ac:dyDescent="0.25">
      <c r="D1817" s="7"/>
      <c r="E1817" s="10"/>
      <c r="F1817" s="10"/>
      <c r="G1817" s="10"/>
      <c r="H1817" s="10"/>
      <c r="I1817" s="10"/>
      <c r="J1817" s="10"/>
      <c r="K1817" s="12"/>
      <c r="L1817" s="12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4"/>
      <c r="BK1817" s="14"/>
      <c r="BL1817" s="14"/>
      <c r="BM1817" s="14"/>
      <c r="BN1817" s="14"/>
    </row>
    <row r="1818" spans="4:66" x14ac:dyDescent="0.25">
      <c r="D1818" s="7"/>
      <c r="E1818" s="10"/>
      <c r="F1818" s="10"/>
      <c r="G1818" s="10"/>
      <c r="H1818" s="10"/>
      <c r="I1818" s="10"/>
      <c r="J1818" s="10"/>
      <c r="K1818" s="12"/>
      <c r="L1818" s="12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4"/>
      <c r="BK1818" s="14"/>
      <c r="BL1818" s="14"/>
      <c r="BM1818" s="14"/>
      <c r="BN1818" s="14"/>
    </row>
    <row r="1819" spans="4:66" x14ac:dyDescent="0.25">
      <c r="D1819" s="7"/>
      <c r="E1819" s="10"/>
      <c r="F1819" s="10"/>
      <c r="G1819" s="10"/>
      <c r="H1819" s="10"/>
      <c r="I1819" s="10"/>
      <c r="J1819" s="10"/>
      <c r="K1819" s="12"/>
      <c r="L1819" s="12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4"/>
      <c r="BK1819" s="14"/>
      <c r="BL1819" s="14"/>
      <c r="BM1819" s="14"/>
      <c r="BN1819" s="14"/>
    </row>
    <row r="1820" spans="4:66" x14ac:dyDescent="0.25">
      <c r="D1820" s="7"/>
      <c r="E1820" s="10"/>
      <c r="F1820" s="10"/>
      <c r="G1820" s="10"/>
      <c r="H1820" s="10"/>
      <c r="I1820" s="10"/>
      <c r="J1820" s="10"/>
      <c r="K1820" s="12"/>
      <c r="L1820" s="12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4"/>
      <c r="BK1820" s="14"/>
      <c r="BL1820" s="14"/>
      <c r="BM1820" s="14"/>
      <c r="BN1820" s="14"/>
    </row>
    <row r="1821" spans="4:66" x14ac:dyDescent="0.25">
      <c r="D1821" s="7"/>
      <c r="E1821" s="10"/>
      <c r="F1821" s="10"/>
      <c r="G1821" s="10"/>
      <c r="H1821" s="10"/>
      <c r="I1821" s="10"/>
      <c r="J1821" s="10"/>
      <c r="K1821" s="12"/>
      <c r="L1821" s="12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4"/>
      <c r="BK1821" s="14"/>
      <c r="BL1821" s="14"/>
      <c r="BM1821" s="14"/>
      <c r="BN1821" s="14"/>
    </row>
    <row r="1822" spans="4:66" x14ac:dyDescent="0.25">
      <c r="D1822" s="7"/>
      <c r="E1822" s="10"/>
      <c r="F1822" s="10"/>
      <c r="G1822" s="10"/>
      <c r="H1822" s="10"/>
      <c r="I1822" s="10"/>
      <c r="J1822" s="10"/>
      <c r="K1822" s="12"/>
      <c r="L1822" s="12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4"/>
      <c r="BK1822" s="14"/>
      <c r="BL1822" s="14"/>
      <c r="BM1822" s="14"/>
      <c r="BN1822" s="14"/>
    </row>
    <row r="1823" spans="4:66" x14ac:dyDescent="0.25">
      <c r="D1823" s="7"/>
      <c r="E1823" s="10"/>
      <c r="F1823" s="10"/>
      <c r="G1823" s="10"/>
      <c r="H1823" s="10"/>
      <c r="I1823" s="10"/>
      <c r="J1823" s="10"/>
      <c r="K1823" s="12"/>
      <c r="L1823" s="12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4"/>
      <c r="BK1823" s="14"/>
      <c r="BL1823" s="14"/>
      <c r="BM1823" s="14"/>
      <c r="BN1823" s="14"/>
    </row>
    <row r="1824" spans="4:66" x14ac:dyDescent="0.25">
      <c r="D1824" s="7"/>
      <c r="E1824" s="10"/>
      <c r="F1824" s="10"/>
      <c r="G1824" s="10"/>
      <c r="H1824" s="10"/>
      <c r="I1824" s="10"/>
      <c r="J1824" s="10"/>
      <c r="K1824" s="12"/>
      <c r="L1824" s="12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4"/>
      <c r="BK1824" s="14"/>
      <c r="BL1824" s="14"/>
      <c r="BM1824" s="14"/>
      <c r="BN1824" s="14"/>
    </row>
    <row r="1825" spans="4:66" x14ac:dyDescent="0.25">
      <c r="D1825" s="7"/>
      <c r="E1825" s="10"/>
      <c r="F1825" s="10"/>
      <c r="G1825" s="10"/>
      <c r="H1825" s="10"/>
      <c r="I1825" s="10"/>
      <c r="J1825" s="10"/>
      <c r="K1825" s="12"/>
      <c r="L1825" s="12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4"/>
      <c r="BK1825" s="14"/>
      <c r="BL1825" s="14"/>
      <c r="BM1825" s="14"/>
      <c r="BN1825" s="14"/>
    </row>
    <row r="1826" spans="4:66" x14ac:dyDescent="0.25">
      <c r="D1826" s="7"/>
      <c r="E1826" s="10"/>
      <c r="F1826" s="10"/>
      <c r="G1826" s="10"/>
      <c r="H1826" s="10"/>
      <c r="I1826" s="10"/>
      <c r="J1826" s="10"/>
      <c r="K1826" s="12"/>
      <c r="L1826" s="12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4"/>
      <c r="BK1826" s="14"/>
      <c r="BL1826" s="14"/>
      <c r="BM1826" s="14"/>
      <c r="BN1826" s="14"/>
    </row>
    <row r="1827" spans="4:66" x14ac:dyDescent="0.25">
      <c r="D1827" s="7"/>
      <c r="E1827" s="10"/>
      <c r="F1827" s="10"/>
      <c r="G1827" s="10"/>
      <c r="H1827" s="10"/>
      <c r="I1827" s="10"/>
      <c r="J1827" s="10"/>
      <c r="K1827" s="12"/>
      <c r="L1827" s="12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4"/>
      <c r="BK1827" s="14"/>
      <c r="BL1827" s="14"/>
      <c r="BM1827" s="14"/>
      <c r="BN1827" s="14"/>
    </row>
    <row r="1828" spans="4:66" x14ac:dyDescent="0.25">
      <c r="D1828" s="7"/>
      <c r="E1828" s="10"/>
      <c r="F1828" s="10"/>
      <c r="G1828" s="10"/>
      <c r="H1828" s="10"/>
      <c r="I1828" s="10"/>
      <c r="J1828" s="10"/>
      <c r="K1828" s="12"/>
      <c r="L1828" s="12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4"/>
      <c r="BK1828" s="14"/>
      <c r="BL1828" s="14"/>
      <c r="BM1828" s="14"/>
      <c r="BN1828" s="14"/>
    </row>
    <row r="1829" spans="4:66" x14ac:dyDescent="0.25">
      <c r="D1829" s="7"/>
      <c r="E1829" s="10"/>
      <c r="F1829" s="10"/>
      <c r="G1829" s="10"/>
      <c r="H1829" s="10"/>
      <c r="I1829" s="10"/>
      <c r="J1829" s="10"/>
      <c r="K1829" s="12"/>
      <c r="L1829" s="12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4"/>
      <c r="BK1829" s="14"/>
      <c r="BL1829" s="14"/>
      <c r="BM1829" s="14"/>
      <c r="BN1829" s="14"/>
    </row>
    <row r="1830" spans="4:66" x14ac:dyDescent="0.25">
      <c r="D1830" s="7"/>
      <c r="E1830" s="10"/>
      <c r="F1830" s="10"/>
      <c r="G1830" s="10"/>
      <c r="H1830" s="10"/>
      <c r="I1830" s="10"/>
      <c r="J1830" s="10"/>
      <c r="K1830" s="12"/>
      <c r="L1830" s="12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4"/>
      <c r="BK1830" s="14"/>
      <c r="BL1830" s="14"/>
      <c r="BM1830" s="14"/>
      <c r="BN1830" s="14"/>
    </row>
    <row r="1831" spans="4:66" x14ac:dyDescent="0.25">
      <c r="D1831" s="7"/>
      <c r="E1831" s="10"/>
      <c r="F1831" s="10"/>
      <c r="G1831" s="10"/>
      <c r="H1831" s="10"/>
      <c r="I1831" s="10"/>
      <c r="J1831" s="10"/>
      <c r="K1831" s="12"/>
      <c r="L1831" s="12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4"/>
      <c r="BK1831" s="14"/>
      <c r="BL1831" s="14"/>
      <c r="BM1831" s="14"/>
      <c r="BN1831" s="14"/>
    </row>
    <row r="1832" spans="4:66" x14ac:dyDescent="0.25">
      <c r="D1832" s="7"/>
      <c r="E1832" s="10"/>
      <c r="F1832" s="10"/>
      <c r="G1832" s="10"/>
      <c r="H1832" s="10"/>
      <c r="I1832" s="10"/>
      <c r="J1832" s="10"/>
      <c r="K1832" s="12"/>
      <c r="L1832" s="12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4"/>
      <c r="BK1832" s="14"/>
      <c r="BL1832" s="14"/>
      <c r="BM1832" s="14"/>
      <c r="BN1832" s="14"/>
    </row>
    <row r="1833" spans="4:66" x14ac:dyDescent="0.25">
      <c r="D1833" s="7"/>
      <c r="E1833" s="10"/>
      <c r="F1833" s="10"/>
      <c r="G1833" s="10"/>
      <c r="H1833" s="10"/>
      <c r="I1833" s="10"/>
      <c r="J1833" s="10"/>
      <c r="K1833" s="12"/>
      <c r="L1833" s="12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4"/>
      <c r="BK1833" s="14"/>
      <c r="BL1833" s="14"/>
      <c r="BM1833" s="14"/>
      <c r="BN1833" s="14"/>
    </row>
    <row r="1834" spans="4:66" x14ac:dyDescent="0.25">
      <c r="D1834" s="7"/>
      <c r="E1834" s="10"/>
      <c r="F1834" s="10"/>
      <c r="G1834" s="10"/>
      <c r="H1834" s="10"/>
      <c r="I1834" s="10"/>
      <c r="J1834" s="10"/>
      <c r="K1834" s="12"/>
      <c r="L1834" s="12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4"/>
      <c r="BK1834" s="14"/>
      <c r="BL1834" s="14"/>
      <c r="BM1834" s="14"/>
      <c r="BN1834" s="14"/>
    </row>
    <row r="1835" spans="4:66" x14ac:dyDescent="0.25">
      <c r="D1835" s="7"/>
      <c r="E1835" s="10"/>
      <c r="F1835" s="10"/>
      <c r="G1835" s="10"/>
      <c r="H1835" s="10"/>
      <c r="I1835" s="10"/>
      <c r="J1835" s="10"/>
      <c r="K1835" s="12"/>
      <c r="L1835" s="12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4"/>
      <c r="BK1835" s="14"/>
      <c r="BL1835" s="14"/>
      <c r="BM1835" s="14"/>
      <c r="BN1835" s="14"/>
    </row>
    <row r="1836" spans="4:66" x14ac:dyDescent="0.25">
      <c r="D1836" s="7"/>
      <c r="E1836" s="10"/>
      <c r="F1836" s="10"/>
      <c r="G1836" s="10"/>
      <c r="H1836" s="10"/>
      <c r="I1836" s="10"/>
      <c r="J1836" s="10"/>
      <c r="K1836" s="12"/>
      <c r="L1836" s="12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4"/>
      <c r="BK1836" s="14"/>
      <c r="BL1836" s="14"/>
      <c r="BM1836" s="14"/>
      <c r="BN1836" s="14"/>
    </row>
    <row r="1837" spans="4:66" x14ac:dyDescent="0.25">
      <c r="D1837" s="7"/>
      <c r="E1837" s="10"/>
      <c r="F1837" s="10"/>
      <c r="G1837" s="10"/>
      <c r="H1837" s="10"/>
      <c r="I1837" s="10"/>
      <c r="J1837" s="10"/>
      <c r="K1837" s="12"/>
      <c r="L1837" s="12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4"/>
      <c r="BK1837" s="14"/>
      <c r="BL1837" s="14"/>
      <c r="BM1837" s="14"/>
      <c r="BN1837" s="14"/>
    </row>
    <row r="1838" spans="4:66" x14ac:dyDescent="0.25">
      <c r="D1838" s="7"/>
      <c r="E1838" s="10"/>
      <c r="F1838" s="10"/>
      <c r="G1838" s="10"/>
      <c r="H1838" s="10"/>
      <c r="I1838" s="10"/>
      <c r="J1838" s="10"/>
      <c r="K1838" s="12"/>
      <c r="L1838" s="12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4"/>
      <c r="BK1838" s="14"/>
      <c r="BL1838" s="14"/>
      <c r="BM1838" s="14"/>
      <c r="BN1838" s="14"/>
    </row>
    <row r="1839" spans="4:66" x14ac:dyDescent="0.25">
      <c r="D1839" s="7"/>
      <c r="E1839" s="10"/>
      <c r="F1839" s="10"/>
      <c r="G1839" s="10"/>
      <c r="H1839" s="10"/>
      <c r="I1839" s="10"/>
      <c r="J1839" s="10"/>
      <c r="K1839" s="12"/>
      <c r="L1839" s="12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4"/>
      <c r="BK1839" s="14"/>
      <c r="BL1839" s="14"/>
      <c r="BM1839" s="14"/>
      <c r="BN1839" s="14"/>
    </row>
    <row r="1840" spans="4:66" x14ac:dyDescent="0.25">
      <c r="D1840" s="7"/>
      <c r="E1840" s="10"/>
      <c r="F1840" s="10"/>
      <c r="G1840" s="10"/>
      <c r="H1840" s="10"/>
      <c r="I1840" s="10"/>
      <c r="J1840" s="10"/>
      <c r="K1840" s="12"/>
      <c r="L1840" s="12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4"/>
      <c r="BK1840" s="14"/>
      <c r="BL1840" s="14"/>
      <c r="BM1840" s="14"/>
      <c r="BN1840" s="14"/>
    </row>
    <row r="1841" spans="4:66" x14ac:dyDescent="0.25">
      <c r="D1841" s="7"/>
      <c r="E1841" s="10"/>
      <c r="F1841" s="10"/>
      <c r="G1841" s="10"/>
      <c r="H1841" s="10"/>
      <c r="I1841" s="10"/>
      <c r="J1841" s="10"/>
      <c r="K1841" s="12"/>
      <c r="L1841" s="12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4"/>
      <c r="BK1841" s="14"/>
      <c r="BL1841" s="14"/>
      <c r="BM1841" s="14"/>
      <c r="BN1841" s="14"/>
    </row>
    <row r="1842" spans="4:66" x14ac:dyDescent="0.25">
      <c r="D1842" s="7"/>
      <c r="E1842" s="10"/>
      <c r="F1842" s="10"/>
      <c r="G1842" s="10"/>
      <c r="H1842" s="10"/>
      <c r="I1842" s="10"/>
      <c r="J1842" s="10"/>
      <c r="K1842" s="12"/>
      <c r="L1842" s="12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4"/>
      <c r="BK1842" s="14"/>
      <c r="BL1842" s="14"/>
      <c r="BM1842" s="14"/>
      <c r="BN1842" s="14"/>
    </row>
    <row r="1843" spans="4:66" x14ac:dyDescent="0.25">
      <c r="D1843" s="7"/>
      <c r="E1843" s="10"/>
      <c r="F1843" s="10"/>
      <c r="G1843" s="10"/>
      <c r="H1843" s="10"/>
      <c r="I1843" s="10"/>
      <c r="J1843" s="10"/>
      <c r="K1843" s="12"/>
      <c r="L1843" s="12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4"/>
      <c r="BK1843" s="14"/>
      <c r="BL1843" s="14"/>
      <c r="BM1843" s="14"/>
      <c r="BN1843" s="14"/>
    </row>
    <row r="1844" spans="4:66" x14ac:dyDescent="0.25">
      <c r="D1844" s="7"/>
      <c r="E1844" s="10"/>
      <c r="F1844" s="10"/>
      <c r="G1844" s="10"/>
      <c r="H1844" s="10"/>
      <c r="I1844" s="10"/>
      <c r="J1844" s="10"/>
      <c r="K1844" s="12"/>
      <c r="L1844" s="12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4"/>
      <c r="BK1844" s="14"/>
      <c r="BL1844" s="14"/>
      <c r="BM1844" s="14"/>
      <c r="BN1844" s="14"/>
    </row>
    <row r="1845" spans="4:66" x14ac:dyDescent="0.25">
      <c r="D1845" s="7"/>
      <c r="E1845" s="10"/>
      <c r="F1845" s="10"/>
      <c r="G1845" s="10"/>
      <c r="H1845" s="10"/>
      <c r="I1845" s="10"/>
      <c r="J1845" s="10"/>
      <c r="K1845" s="12"/>
      <c r="L1845" s="12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4"/>
      <c r="BK1845" s="14"/>
      <c r="BL1845" s="14"/>
      <c r="BM1845" s="14"/>
      <c r="BN1845" s="14"/>
    </row>
    <row r="1846" spans="4:66" x14ac:dyDescent="0.25">
      <c r="D1846" s="7"/>
      <c r="E1846" s="10"/>
      <c r="F1846" s="10"/>
      <c r="G1846" s="10"/>
      <c r="H1846" s="10"/>
      <c r="I1846" s="10"/>
      <c r="J1846" s="10"/>
      <c r="K1846" s="12"/>
      <c r="L1846" s="12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4"/>
      <c r="BK1846" s="14"/>
      <c r="BL1846" s="14"/>
      <c r="BM1846" s="14"/>
      <c r="BN1846" s="14"/>
    </row>
    <row r="1847" spans="4:66" x14ac:dyDescent="0.25">
      <c r="D1847" s="7"/>
      <c r="E1847" s="10"/>
      <c r="F1847" s="10"/>
      <c r="G1847" s="10"/>
      <c r="H1847" s="10"/>
      <c r="I1847" s="10"/>
      <c r="J1847" s="10"/>
      <c r="K1847" s="12"/>
      <c r="L1847" s="12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4"/>
      <c r="BK1847" s="14"/>
      <c r="BL1847" s="14"/>
      <c r="BM1847" s="14"/>
      <c r="BN1847" s="14"/>
    </row>
    <row r="1848" spans="4:66" x14ac:dyDescent="0.25">
      <c r="D1848" s="7"/>
      <c r="E1848" s="10"/>
      <c r="F1848" s="10"/>
      <c r="G1848" s="10"/>
      <c r="H1848" s="10"/>
      <c r="I1848" s="10"/>
      <c r="J1848" s="10"/>
      <c r="K1848" s="12"/>
      <c r="L1848" s="12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4"/>
      <c r="BK1848" s="14"/>
      <c r="BL1848" s="14"/>
      <c r="BM1848" s="14"/>
      <c r="BN1848" s="14"/>
    </row>
    <row r="1849" spans="4:66" x14ac:dyDescent="0.25">
      <c r="D1849" s="7"/>
      <c r="E1849" s="10"/>
      <c r="F1849" s="10"/>
      <c r="G1849" s="10"/>
      <c r="H1849" s="10"/>
      <c r="I1849" s="10"/>
      <c r="J1849" s="10"/>
      <c r="K1849" s="12"/>
      <c r="L1849" s="12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4"/>
      <c r="BK1849" s="14"/>
      <c r="BL1849" s="14"/>
      <c r="BM1849" s="14"/>
      <c r="BN1849" s="14"/>
    </row>
    <row r="1850" spans="4:66" x14ac:dyDescent="0.25">
      <c r="D1850" s="7"/>
      <c r="E1850" s="10"/>
      <c r="F1850" s="10"/>
      <c r="G1850" s="10"/>
      <c r="H1850" s="10"/>
      <c r="I1850" s="10"/>
      <c r="J1850" s="10"/>
      <c r="K1850" s="12"/>
      <c r="L1850" s="12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4"/>
      <c r="BK1850" s="14"/>
      <c r="BL1850" s="14"/>
      <c r="BM1850" s="14"/>
      <c r="BN1850" s="14"/>
    </row>
    <row r="1851" spans="4:66" x14ac:dyDescent="0.25">
      <c r="D1851" s="7"/>
      <c r="E1851" s="10"/>
      <c r="F1851" s="10"/>
      <c r="G1851" s="10"/>
      <c r="H1851" s="10"/>
      <c r="I1851" s="10"/>
      <c r="J1851" s="10"/>
      <c r="K1851" s="12"/>
      <c r="L1851" s="12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4"/>
      <c r="BK1851" s="14"/>
      <c r="BL1851" s="14"/>
      <c r="BM1851" s="14"/>
      <c r="BN1851" s="14"/>
    </row>
    <row r="1852" spans="4:66" x14ac:dyDescent="0.25">
      <c r="D1852" s="7"/>
      <c r="E1852" s="10"/>
      <c r="F1852" s="10"/>
      <c r="G1852" s="10"/>
      <c r="H1852" s="10"/>
      <c r="I1852" s="10"/>
      <c r="J1852" s="10"/>
      <c r="K1852" s="12"/>
      <c r="L1852" s="12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4"/>
      <c r="BK1852" s="14"/>
      <c r="BL1852" s="14"/>
      <c r="BM1852" s="14"/>
      <c r="BN1852" s="14"/>
    </row>
    <row r="1853" spans="4:66" x14ac:dyDescent="0.25">
      <c r="D1853" s="7"/>
      <c r="E1853" s="10"/>
      <c r="F1853" s="10"/>
      <c r="G1853" s="10"/>
      <c r="H1853" s="10"/>
      <c r="I1853" s="10"/>
      <c r="J1853" s="10"/>
      <c r="K1853" s="12"/>
      <c r="L1853" s="12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4"/>
      <c r="BK1853" s="14"/>
      <c r="BL1853" s="14"/>
      <c r="BM1853" s="14"/>
      <c r="BN1853" s="14"/>
    </row>
    <row r="1854" spans="4:66" x14ac:dyDescent="0.25">
      <c r="D1854" s="7"/>
      <c r="E1854" s="10"/>
      <c r="F1854" s="10"/>
      <c r="G1854" s="10"/>
      <c r="H1854" s="10"/>
      <c r="I1854" s="10"/>
      <c r="J1854" s="10"/>
      <c r="K1854" s="12"/>
      <c r="L1854" s="12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4"/>
      <c r="BK1854" s="14"/>
      <c r="BL1854" s="14"/>
      <c r="BM1854" s="14"/>
      <c r="BN1854" s="14"/>
    </row>
    <row r="1855" spans="4:66" x14ac:dyDescent="0.25">
      <c r="D1855" s="7"/>
      <c r="E1855" s="10"/>
      <c r="F1855" s="10"/>
      <c r="G1855" s="10"/>
      <c r="H1855" s="10"/>
      <c r="I1855" s="10"/>
      <c r="J1855" s="10"/>
      <c r="K1855" s="12"/>
      <c r="L1855" s="12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4"/>
      <c r="BK1855" s="14"/>
      <c r="BL1855" s="14"/>
      <c r="BM1855" s="14"/>
      <c r="BN1855" s="14"/>
    </row>
    <row r="1856" spans="4:66" x14ac:dyDescent="0.25">
      <c r="D1856" s="7"/>
      <c r="E1856" s="10"/>
      <c r="F1856" s="10"/>
      <c r="G1856" s="10"/>
      <c r="H1856" s="10"/>
      <c r="I1856" s="10"/>
      <c r="J1856" s="10"/>
      <c r="K1856" s="12"/>
      <c r="L1856" s="12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4"/>
      <c r="BK1856" s="14"/>
      <c r="BL1856" s="14"/>
      <c r="BM1856" s="14"/>
      <c r="BN1856" s="14"/>
    </row>
    <row r="1857" spans="4:66" x14ac:dyDescent="0.25">
      <c r="D1857" s="7"/>
      <c r="E1857" s="10"/>
      <c r="F1857" s="10"/>
      <c r="G1857" s="10"/>
      <c r="H1857" s="10"/>
      <c r="I1857" s="10"/>
      <c r="J1857" s="10"/>
      <c r="K1857" s="12"/>
      <c r="L1857" s="12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4"/>
      <c r="BK1857" s="14"/>
      <c r="BL1857" s="14"/>
      <c r="BM1857" s="14"/>
      <c r="BN1857" s="14"/>
    </row>
    <row r="1858" spans="4:66" x14ac:dyDescent="0.25">
      <c r="D1858" s="7"/>
      <c r="E1858" s="10"/>
      <c r="F1858" s="10"/>
      <c r="G1858" s="10"/>
      <c r="H1858" s="10"/>
      <c r="I1858" s="10"/>
      <c r="J1858" s="10"/>
      <c r="K1858" s="12"/>
      <c r="L1858" s="12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4"/>
      <c r="BK1858" s="14"/>
      <c r="BL1858" s="14"/>
      <c r="BM1858" s="14"/>
      <c r="BN1858" s="14"/>
    </row>
    <row r="1859" spans="4:66" x14ac:dyDescent="0.25">
      <c r="D1859" s="7"/>
      <c r="E1859" s="10"/>
      <c r="F1859" s="10"/>
      <c r="G1859" s="10"/>
      <c r="H1859" s="10"/>
      <c r="I1859" s="10"/>
      <c r="J1859" s="10"/>
      <c r="K1859" s="12"/>
      <c r="L1859" s="12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4"/>
      <c r="BK1859" s="14"/>
      <c r="BL1859" s="14"/>
      <c r="BM1859" s="14"/>
      <c r="BN1859" s="14"/>
    </row>
    <row r="1860" spans="4:66" x14ac:dyDescent="0.25">
      <c r="D1860" s="7"/>
      <c r="E1860" s="10"/>
      <c r="F1860" s="10"/>
      <c r="G1860" s="10"/>
      <c r="H1860" s="10"/>
      <c r="I1860" s="10"/>
      <c r="J1860" s="10"/>
      <c r="K1860" s="12"/>
      <c r="L1860" s="12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4"/>
      <c r="BK1860" s="14"/>
      <c r="BL1860" s="14"/>
      <c r="BM1860" s="14"/>
      <c r="BN1860" s="14"/>
    </row>
    <row r="1861" spans="4:66" x14ac:dyDescent="0.25">
      <c r="D1861" s="7"/>
      <c r="E1861" s="10"/>
      <c r="F1861" s="10"/>
      <c r="G1861" s="10"/>
      <c r="H1861" s="10"/>
      <c r="I1861" s="10"/>
      <c r="J1861" s="10"/>
      <c r="K1861" s="12"/>
      <c r="L1861" s="12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4"/>
      <c r="BK1861" s="14"/>
      <c r="BL1861" s="14"/>
      <c r="BM1861" s="14"/>
      <c r="BN1861" s="14"/>
    </row>
    <row r="1862" spans="4:66" x14ac:dyDescent="0.25">
      <c r="D1862" s="7"/>
      <c r="E1862" s="10"/>
      <c r="F1862" s="10"/>
      <c r="G1862" s="10"/>
      <c r="H1862" s="10"/>
      <c r="I1862" s="10"/>
      <c r="J1862" s="10"/>
      <c r="K1862" s="12"/>
      <c r="L1862" s="12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4"/>
      <c r="BK1862" s="14"/>
      <c r="BL1862" s="14"/>
      <c r="BM1862" s="14"/>
      <c r="BN1862" s="14"/>
    </row>
    <row r="1863" spans="4:66" x14ac:dyDescent="0.25">
      <c r="D1863" s="7"/>
      <c r="E1863" s="10"/>
      <c r="F1863" s="10"/>
      <c r="G1863" s="10"/>
      <c r="H1863" s="10"/>
      <c r="I1863" s="10"/>
      <c r="J1863" s="10"/>
      <c r="K1863" s="12"/>
      <c r="L1863" s="12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4"/>
      <c r="BK1863" s="14"/>
      <c r="BL1863" s="14"/>
      <c r="BM1863" s="14"/>
      <c r="BN1863" s="14"/>
    </row>
    <row r="1864" spans="4:66" x14ac:dyDescent="0.25">
      <c r="D1864" s="7"/>
      <c r="E1864" s="10"/>
      <c r="F1864" s="10"/>
      <c r="G1864" s="10"/>
      <c r="H1864" s="10"/>
      <c r="I1864" s="10"/>
      <c r="J1864" s="10"/>
      <c r="K1864" s="12"/>
      <c r="L1864" s="12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4"/>
      <c r="BK1864" s="14"/>
      <c r="BL1864" s="14"/>
      <c r="BM1864" s="14"/>
      <c r="BN1864" s="14"/>
    </row>
    <row r="1865" spans="4:66" x14ac:dyDescent="0.25">
      <c r="D1865" s="7"/>
      <c r="E1865" s="10"/>
      <c r="F1865" s="10"/>
      <c r="G1865" s="10"/>
      <c r="H1865" s="10"/>
      <c r="I1865" s="10"/>
      <c r="J1865" s="10"/>
      <c r="K1865" s="12"/>
      <c r="L1865" s="12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4"/>
      <c r="BK1865" s="14"/>
      <c r="BL1865" s="14"/>
      <c r="BM1865" s="14"/>
      <c r="BN1865" s="14"/>
    </row>
    <row r="1866" spans="4:66" x14ac:dyDescent="0.25">
      <c r="D1866" s="7"/>
      <c r="E1866" s="10"/>
      <c r="F1866" s="10"/>
      <c r="G1866" s="10"/>
      <c r="H1866" s="10"/>
      <c r="I1866" s="10"/>
      <c r="J1866" s="10"/>
      <c r="K1866" s="12"/>
      <c r="L1866" s="12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4"/>
      <c r="BK1866" s="14"/>
      <c r="BL1866" s="14"/>
      <c r="BM1866" s="14"/>
      <c r="BN1866" s="14"/>
    </row>
    <row r="1867" spans="4:66" x14ac:dyDescent="0.25">
      <c r="D1867" s="7"/>
      <c r="E1867" s="10"/>
      <c r="F1867" s="10"/>
      <c r="G1867" s="10"/>
      <c r="H1867" s="10"/>
      <c r="I1867" s="10"/>
      <c r="J1867" s="10"/>
      <c r="K1867" s="12"/>
      <c r="L1867" s="12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4"/>
      <c r="BK1867" s="14"/>
      <c r="BL1867" s="14"/>
      <c r="BM1867" s="14"/>
      <c r="BN1867" s="14"/>
    </row>
    <row r="1868" spans="4:66" x14ac:dyDescent="0.25">
      <c r="D1868" s="7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4:66" x14ac:dyDescent="0.25">
      <c r="D1869" s="7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4:66" x14ac:dyDescent="0.25">
      <c r="D1870" s="7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4:66" x14ac:dyDescent="0.25">
      <c r="D1871" s="7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4:66" x14ac:dyDescent="0.25">
      <c r="D1872" s="7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7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7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7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  <row r="1876" spans="4:66" x14ac:dyDescent="0.25">
      <c r="D1876" s="7"/>
      <c r="E1876" s="10"/>
      <c r="F1876" s="10"/>
      <c r="G1876" s="10"/>
      <c r="H1876" s="10"/>
      <c r="I1876" s="10"/>
      <c r="J1876" s="10"/>
      <c r="K1876" s="12"/>
      <c r="L1876" s="12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4"/>
      <c r="BK1876" s="14"/>
      <c r="BL1876" s="14"/>
      <c r="BM1876" s="14"/>
      <c r="BN1876" s="14"/>
    </row>
    <row r="1877" spans="4:66" x14ac:dyDescent="0.25">
      <c r="D1877" s="7"/>
      <c r="E1877" s="10"/>
      <c r="F1877" s="10"/>
      <c r="G1877" s="10"/>
      <c r="H1877" s="10"/>
      <c r="I1877" s="10"/>
      <c r="J1877" s="10"/>
      <c r="K1877" s="12"/>
      <c r="L1877" s="12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4"/>
      <c r="BK1877" s="14"/>
      <c r="BL1877" s="14"/>
      <c r="BM1877" s="14"/>
      <c r="BN1877" s="14"/>
    </row>
    <row r="1878" spans="4:66" x14ac:dyDescent="0.25">
      <c r="D1878" s="7"/>
      <c r="E1878" s="10"/>
      <c r="F1878" s="10"/>
      <c r="G1878" s="10"/>
      <c r="H1878" s="10"/>
      <c r="I1878" s="10"/>
      <c r="J1878" s="10"/>
      <c r="K1878" s="12"/>
      <c r="L1878" s="12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4"/>
      <c r="BK1878" s="14"/>
      <c r="BL1878" s="14"/>
      <c r="BM1878" s="14"/>
      <c r="BN1878" s="14"/>
    </row>
    <row r="1879" spans="4:66" x14ac:dyDescent="0.25">
      <c r="D1879" s="7"/>
      <c r="E1879" s="10"/>
      <c r="F1879" s="10"/>
      <c r="G1879" s="10"/>
      <c r="H1879" s="10"/>
      <c r="I1879" s="10"/>
      <c r="J1879" s="10"/>
      <c r="K1879" s="12"/>
      <c r="L1879" s="12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4"/>
      <c r="BK1879" s="14"/>
      <c r="BL1879" s="14"/>
      <c r="BM1879" s="14"/>
      <c r="BN1879" s="14"/>
    </row>
    <row r="1880" spans="4:66" x14ac:dyDescent="0.25">
      <c r="D1880" s="7"/>
      <c r="E1880" s="10"/>
      <c r="F1880" s="10"/>
      <c r="G1880" s="10"/>
      <c r="H1880" s="10"/>
      <c r="I1880" s="10"/>
      <c r="J1880" s="10"/>
      <c r="K1880" s="12"/>
      <c r="L1880" s="12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4"/>
      <c r="BK1880" s="14"/>
      <c r="BL1880" s="14"/>
      <c r="BM1880" s="14"/>
      <c r="BN1880" s="14"/>
    </row>
    <row r="1881" spans="4:66" x14ac:dyDescent="0.25">
      <c r="D1881" s="7"/>
      <c r="E1881" s="10"/>
      <c r="F1881" s="10"/>
      <c r="G1881" s="10"/>
      <c r="H1881" s="10"/>
      <c r="I1881" s="10"/>
      <c r="J1881" s="10"/>
      <c r="K1881" s="12"/>
      <c r="L1881" s="12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4"/>
      <c r="BK1881" s="14"/>
      <c r="BL1881" s="14"/>
      <c r="BM1881" s="14"/>
      <c r="BN1881" s="14"/>
    </row>
    <row r="1882" spans="4:66" x14ac:dyDescent="0.25">
      <c r="D1882" s="7"/>
      <c r="E1882" s="10"/>
      <c r="F1882" s="10"/>
      <c r="G1882" s="10"/>
      <c r="H1882" s="10"/>
      <c r="I1882" s="10"/>
      <c r="J1882" s="10"/>
      <c r="K1882" s="12"/>
      <c r="L1882" s="12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4"/>
      <c r="BK1882" s="14"/>
      <c r="BL1882" s="14"/>
      <c r="BM1882" s="14"/>
      <c r="BN1882" s="14"/>
    </row>
    <row r="1883" spans="4:66" x14ac:dyDescent="0.25">
      <c r="D1883" s="7"/>
      <c r="E1883" s="10"/>
      <c r="F1883" s="10"/>
      <c r="G1883" s="10"/>
      <c r="H1883" s="10"/>
      <c r="I1883" s="10"/>
      <c r="J1883" s="10"/>
      <c r="K1883" s="12"/>
      <c r="L1883" s="12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4"/>
      <c r="BK1883" s="14"/>
      <c r="BL1883" s="14"/>
      <c r="BM1883" s="14"/>
      <c r="BN1883" s="14"/>
    </row>
    <row r="1884" spans="4:66" x14ac:dyDescent="0.25">
      <c r="D1884" s="7"/>
      <c r="E1884" s="10"/>
      <c r="F1884" s="10"/>
      <c r="G1884" s="10"/>
      <c r="H1884" s="10"/>
      <c r="I1884" s="10"/>
      <c r="J1884" s="10"/>
      <c r="K1884" s="12"/>
      <c r="L1884" s="12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4"/>
      <c r="BK1884" s="14"/>
      <c r="BL1884" s="14"/>
      <c r="BM1884" s="14"/>
      <c r="BN1884" s="14"/>
    </row>
    <row r="1885" spans="4:66" x14ac:dyDescent="0.25">
      <c r="D1885" s="7"/>
      <c r="E1885" s="10"/>
      <c r="F1885" s="10"/>
      <c r="G1885" s="10"/>
      <c r="H1885" s="10"/>
      <c r="I1885" s="10"/>
      <c r="J1885" s="10"/>
      <c r="K1885" s="12"/>
      <c r="L1885" s="12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4"/>
      <c r="BK1885" s="14"/>
      <c r="BL1885" s="14"/>
      <c r="BM1885" s="14"/>
      <c r="BN1885" s="14"/>
    </row>
    <row r="1886" spans="4:66" x14ac:dyDescent="0.25">
      <c r="D1886" s="7"/>
      <c r="E1886" s="10"/>
      <c r="F1886" s="10"/>
      <c r="G1886" s="10"/>
      <c r="H1886" s="10"/>
      <c r="I1886" s="10"/>
      <c r="J1886" s="10"/>
      <c r="K1886" s="12"/>
      <c r="L1886" s="12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4"/>
      <c r="BK1886" s="14"/>
      <c r="BL1886" s="14"/>
      <c r="BM1886" s="14"/>
      <c r="BN1886" s="14"/>
    </row>
    <row r="1887" spans="4:66" x14ac:dyDescent="0.25">
      <c r="D1887" s="7"/>
      <c r="E1887" s="10"/>
      <c r="F1887" s="10"/>
      <c r="G1887" s="10"/>
      <c r="H1887" s="10"/>
      <c r="I1887" s="10"/>
      <c r="J1887" s="10"/>
      <c r="K1887" s="12"/>
      <c r="L1887" s="12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4"/>
      <c r="BK1887" s="14"/>
      <c r="BL1887" s="14"/>
      <c r="BM1887" s="14"/>
      <c r="BN1887" s="14"/>
    </row>
    <row r="1888" spans="4:66" x14ac:dyDescent="0.25">
      <c r="D1888" s="7"/>
      <c r="E1888" s="10"/>
      <c r="F1888" s="10"/>
      <c r="G1888" s="10"/>
      <c r="H1888" s="10"/>
      <c r="I1888" s="10"/>
      <c r="J1888" s="10"/>
      <c r="K1888" s="12"/>
      <c r="L1888" s="12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4"/>
      <c r="BK1888" s="14"/>
      <c r="BL1888" s="14"/>
      <c r="BM1888" s="14"/>
      <c r="BN1888" s="14"/>
    </row>
    <row r="1889" spans="4:66" x14ac:dyDescent="0.25">
      <c r="D1889" s="7"/>
      <c r="E1889" s="10"/>
      <c r="F1889" s="10"/>
      <c r="G1889" s="10"/>
      <c r="H1889" s="10"/>
      <c r="I1889" s="10"/>
      <c r="J1889" s="10"/>
      <c r="K1889" s="12"/>
      <c r="L1889" s="12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4"/>
      <c r="BK1889" s="14"/>
      <c r="BL1889" s="14"/>
      <c r="BM1889" s="14"/>
      <c r="BN1889" s="14"/>
    </row>
    <row r="1890" spans="4:66" x14ac:dyDescent="0.25">
      <c r="D1890" s="7"/>
      <c r="E1890" s="10"/>
      <c r="F1890" s="10"/>
      <c r="G1890" s="10"/>
      <c r="H1890" s="10"/>
      <c r="I1890" s="10"/>
      <c r="J1890" s="10"/>
      <c r="K1890" s="12"/>
      <c r="L1890" s="12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4"/>
      <c r="BK1890" s="14"/>
      <c r="BL1890" s="14"/>
      <c r="BM1890" s="14"/>
      <c r="BN1890" s="14"/>
    </row>
    <row r="1891" spans="4:66" x14ac:dyDescent="0.25">
      <c r="D1891" s="7"/>
      <c r="E1891" s="10"/>
      <c r="F1891" s="10"/>
      <c r="G1891" s="10"/>
      <c r="H1891" s="10"/>
      <c r="I1891" s="10"/>
      <c r="J1891" s="10"/>
      <c r="K1891" s="12"/>
      <c r="L1891" s="12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4"/>
      <c r="BK1891" s="14"/>
      <c r="BL1891" s="14"/>
      <c r="BM1891" s="14"/>
      <c r="BN1891" s="14"/>
    </row>
    <row r="1892" spans="4:66" x14ac:dyDescent="0.25">
      <c r="D1892" s="7"/>
      <c r="E1892" s="10"/>
      <c r="F1892" s="10"/>
      <c r="G1892" s="10"/>
      <c r="H1892" s="10"/>
      <c r="I1892" s="10"/>
      <c r="J1892" s="10"/>
      <c r="K1892" s="12"/>
      <c r="L1892" s="12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4"/>
      <c r="BK1892" s="14"/>
      <c r="BL1892" s="14"/>
      <c r="BM1892" s="14"/>
      <c r="BN1892" s="14"/>
    </row>
    <row r="1893" spans="4:66" x14ac:dyDescent="0.25">
      <c r="D1893" s="7"/>
      <c r="E1893" s="10"/>
      <c r="F1893" s="10"/>
      <c r="G1893" s="10"/>
      <c r="H1893" s="10"/>
      <c r="I1893" s="10"/>
      <c r="J1893" s="10"/>
      <c r="K1893" s="12"/>
      <c r="L1893" s="12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4"/>
      <c r="BK1893" s="14"/>
      <c r="BL1893" s="14"/>
      <c r="BM1893" s="14"/>
      <c r="BN1893" s="14"/>
    </row>
    <row r="1894" spans="4:66" x14ac:dyDescent="0.25">
      <c r="D1894" s="7"/>
      <c r="E1894" s="10"/>
      <c r="F1894" s="10"/>
      <c r="G1894" s="10"/>
      <c r="H1894" s="10"/>
      <c r="I1894" s="10"/>
      <c r="J1894" s="10"/>
      <c r="K1894" s="12"/>
      <c r="L1894" s="12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4"/>
      <c r="BK1894" s="14"/>
      <c r="BL1894" s="14"/>
      <c r="BM1894" s="14"/>
      <c r="BN1894" s="14"/>
    </row>
    <row r="1895" spans="4:66" x14ac:dyDescent="0.25">
      <c r="D1895" s="7"/>
      <c r="E1895" s="10"/>
      <c r="F1895" s="10"/>
      <c r="G1895" s="10"/>
      <c r="H1895" s="10"/>
      <c r="I1895" s="10"/>
      <c r="J1895" s="10"/>
      <c r="K1895" s="12"/>
      <c r="L1895" s="12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4"/>
      <c r="BK1895" s="14"/>
      <c r="BL1895" s="14"/>
      <c r="BM1895" s="14"/>
      <c r="BN1895" s="14"/>
    </row>
    <row r="1896" spans="4:66" x14ac:dyDescent="0.25">
      <c r="D1896" s="7"/>
      <c r="E1896" s="10"/>
      <c r="F1896" s="10"/>
      <c r="G1896" s="10"/>
      <c r="H1896" s="10"/>
      <c r="I1896" s="10"/>
      <c r="J1896" s="10"/>
      <c r="K1896" s="12"/>
      <c r="L1896" s="12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4"/>
      <c r="BK1896" s="14"/>
      <c r="BL1896" s="14"/>
      <c r="BM1896" s="14"/>
      <c r="BN1896" s="14"/>
    </row>
    <row r="1897" spans="4:66" x14ac:dyDescent="0.25">
      <c r="D1897" s="7"/>
      <c r="E1897" s="10"/>
      <c r="F1897" s="10"/>
      <c r="G1897" s="10"/>
      <c r="H1897" s="10"/>
      <c r="I1897" s="10"/>
      <c r="J1897" s="10"/>
      <c r="K1897" s="12"/>
      <c r="L1897" s="12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4"/>
      <c r="BK1897" s="14"/>
      <c r="BL1897" s="14"/>
      <c r="BM1897" s="14"/>
      <c r="BN1897" s="14"/>
    </row>
    <row r="1898" spans="4:66" x14ac:dyDescent="0.25">
      <c r="D1898" s="7"/>
      <c r="E1898" s="10"/>
      <c r="F1898" s="10"/>
      <c r="G1898" s="10"/>
      <c r="H1898" s="10"/>
      <c r="I1898" s="10"/>
      <c r="J1898" s="10"/>
      <c r="K1898" s="12"/>
      <c r="L1898" s="12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4"/>
      <c r="BK1898" s="14"/>
      <c r="BL1898" s="14"/>
      <c r="BM1898" s="14"/>
      <c r="BN1898" s="14"/>
    </row>
    <row r="1899" spans="4:66" x14ac:dyDescent="0.25">
      <c r="D1899" s="7"/>
      <c r="E1899" s="10"/>
      <c r="F1899" s="10"/>
      <c r="G1899" s="10"/>
      <c r="H1899" s="10"/>
      <c r="I1899" s="10"/>
      <c r="J1899" s="10"/>
      <c r="K1899" s="12"/>
      <c r="L1899" s="12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4"/>
      <c r="BK1899" s="14"/>
      <c r="BL1899" s="14"/>
      <c r="BM1899" s="14"/>
      <c r="BN1899" s="14"/>
    </row>
    <row r="1900" spans="4:66" x14ac:dyDescent="0.25">
      <c r="D1900" s="7"/>
      <c r="E1900" s="10"/>
      <c r="F1900" s="10"/>
      <c r="G1900" s="10"/>
      <c r="H1900" s="10"/>
      <c r="I1900" s="10"/>
      <c r="J1900" s="10"/>
      <c r="K1900" s="12"/>
      <c r="L1900" s="12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4"/>
      <c r="BK1900" s="14"/>
      <c r="BL1900" s="14"/>
      <c r="BM1900" s="14"/>
      <c r="BN1900" s="14"/>
    </row>
    <row r="1901" spans="4:66" x14ac:dyDescent="0.25">
      <c r="D1901" s="7"/>
      <c r="E1901" s="10"/>
      <c r="F1901" s="10"/>
      <c r="G1901" s="10"/>
      <c r="H1901" s="10"/>
      <c r="I1901" s="10"/>
      <c r="J1901" s="10"/>
      <c r="K1901" s="12"/>
      <c r="L1901" s="12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4"/>
      <c r="BK1901" s="14"/>
      <c r="BL1901" s="14"/>
      <c r="BM1901" s="14"/>
      <c r="BN1901" s="14"/>
    </row>
    <row r="1902" spans="4:66" x14ac:dyDescent="0.25">
      <c r="D1902" s="7"/>
      <c r="E1902" s="10"/>
      <c r="F1902" s="10"/>
      <c r="G1902" s="10"/>
      <c r="H1902" s="10"/>
      <c r="I1902" s="10"/>
      <c r="J1902" s="10"/>
      <c r="K1902" s="12"/>
      <c r="L1902" s="12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4"/>
      <c r="BK1902" s="14"/>
      <c r="BL1902" s="14"/>
      <c r="BM1902" s="14"/>
      <c r="BN1902" s="14"/>
    </row>
    <row r="1903" spans="4:66" x14ac:dyDescent="0.25">
      <c r="D1903" s="7"/>
      <c r="E1903" s="10"/>
      <c r="F1903" s="10"/>
      <c r="G1903" s="10"/>
      <c r="H1903" s="10"/>
      <c r="I1903" s="10"/>
      <c r="J1903" s="10"/>
      <c r="K1903" s="12"/>
      <c r="L1903" s="12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4"/>
      <c r="BK1903" s="14"/>
      <c r="BL1903" s="14"/>
      <c r="BM1903" s="14"/>
      <c r="BN1903" s="14"/>
    </row>
    <row r="1904" spans="4:66" x14ac:dyDescent="0.25">
      <c r="D1904" s="7"/>
      <c r="E1904" s="10"/>
      <c r="F1904" s="10"/>
      <c r="G1904" s="10"/>
      <c r="H1904" s="10"/>
      <c r="I1904" s="10"/>
      <c r="J1904" s="10"/>
      <c r="K1904" s="12"/>
      <c r="L1904" s="12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4"/>
      <c r="BK1904" s="14"/>
      <c r="BL1904" s="14"/>
      <c r="BM1904" s="14"/>
      <c r="BN1904" s="14"/>
    </row>
    <row r="1905" spans="4:66" x14ac:dyDescent="0.25">
      <c r="D1905" s="7"/>
      <c r="E1905" s="10"/>
      <c r="F1905" s="10"/>
      <c r="G1905" s="10"/>
      <c r="H1905" s="10"/>
      <c r="I1905" s="10"/>
      <c r="J1905" s="10"/>
      <c r="K1905" s="12"/>
      <c r="L1905" s="12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4"/>
      <c r="BK1905" s="14"/>
      <c r="BL1905" s="14"/>
      <c r="BM1905" s="14"/>
      <c r="BN1905" s="14"/>
    </row>
    <row r="1906" spans="4:66" x14ac:dyDescent="0.25">
      <c r="D1906" s="7"/>
      <c r="E1906" s="10"/>
      <c r="F1906" s="10"/>
      <c r="G1906" s="10"/>
      <c r="H1906" s="10"/>
      <c r="I1906" s="10"/>
      <c r="J1906" s="10"/>
      <c r="K1906" s="12"/>
      <c r="L1906" s="12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4"/>
      <c r="BK1906" s="14"/>
      <c r="BL1906" s="14"/>
      <c r="BM1906" s="14"/>
      <c r="BN1906" s="14"/>
    </row>
    <row r="1907" spans="4:66" x14ac:dyDescent="0.25">
      <c r="D1907" s="7"/>
      <c r="E1907" s="10"/>
      <c r="F1907" s="10"/>
      <c r="G1907" s="10"/>
      <c r="H1907" s="10"/>
      <c r="I1907" s="10"/>
      <c r="J1907" s="10"/>
      <c r="K1907" s="12"/>
      <c r="L1907" s="12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4"/>
      <c r="BK1907" s="14"/>
      <c r="BL1907" s="14"/>
      <c r="BM1907" s="14"/>
      <c r="BN1907" s="14"/>
    </row>
    <row r="1908" spans="4:66" x14ac:dyDescent="0.25">
      <c r="D1908" s="7"/>
      <c r="E1908" s="10"/>
      <c r="F1908" s="10"/>
      <c r="G1908" s="10"/>
      <c r="H1908" s="10"/>
      <c r="I1908" s="10"/>
      <c r="J1908" s="10"/>
      <c r="K1908" s="12"/>
      <c r="L1908" s="12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4"/>
      <c r="BK1908" s="14"/>
      <c r="BL1908" s="14"/>
      <c r="BM1908" s="14"/>
      <c r="BN1908" s="14"/>
    </row>
    <row r="1909" spans="4:66" x14ac:dyDescent="0.25">
      <c r="D1909" s="7"/>
      <c r="E1909" s="10"/>
      <c r="F1909" s="10"/>
      <c r="G1909" s="10"/>
      <c r="H1909" s="10"/>
      <c r="I1909" s="10"/>
      <c r="J1909" s="10"/>
      <c r="K1909" s="12"/>
      <c r="L1909" s="12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4"/>
      <c r="BK1909" s="14"/>
      <c r="BL1909" s="14"/>
      <c r="BM1909" s="14"/>
      <c r="BN1909" s="14"/>
    </row>
    <row r="1910" spans="4:66" x14ac:dyDescent="0.25">
      <c r="D1910" s="7"/>
      <c r="E1910" s="10"/>
      <c r="F1910" s="10"/>
      <c r="G1910" s="10"/>
      <c r="H1910" s="10"/>
      <c r="I1910" s="10"/>
      <c r="J1910" s="10"/>
      <c r="K1910" s="12"/>
      <c r="L1910" s="12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4"/>
      <c r="BK1910" s="14"/>
      <c r="BL1910" s="14"/>
      <c r="BM1910" s="14"/>
      <c r="BN1910" s="14"/>
    </row>
    <row r="1911" spans="4:66" x14ac:dyDescent="0.25">
      <c r="D1911" s="7"/>
      <c r="E1911" s="10"/>
      <c r="F1911" s="10"/>
      <c r="G1911" s="10"/>
      <c r="H1911" s="10"/>
      <c r="I1911" s="10"/>
      <c r="J1911" s="10"/>
      <c r="K1911" s="12"/>
      <c r="L1911" s="12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4"/>
      <c r="BK1911" s="14"/>
      <c r="BL1911" s="14"/>
      <c r="BM1911" s="14"/>
      <c r="BN1911" s="14"/>
    </row>
    <row r="1912" spans="4:66" x14ac:dyDescent="0.25">
      <c r="D1912" s="7"/>
      <c r="E1912" s="10"/>
      <c r="F1912" s="10"/>
      <c r="G1912" s="10"/>
      <c r="H1912" s="10"/>
      <c r="I1912" s="10"/>
      <c r="J1912" s="10"/>
      <c r="K1912" s="12"/>
      <c r="L1912" s="12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4"/>
      <c r="BK1912" s="14"/>
      <c r="BL1912" s="14"/>
      <c r="BM1912" s="14"/>
      <c r="BN1912" s="14"/>
    </row>
    <row r="1913" spans="4:66" x14ac:dyDescent="0.25">
      <c r="D1913" s="7"/>
      <c r="E1913" s="10"/>
      <c r="F1913" s="10"/>
      <c r="G1913" s="10"/>
      <c r="H1913" s="10"/>
      <c r="I1913" s="10"/>
      <c r="J1913" s="10"/>
      <c r="K1913" s="12"/>
      <c r="L1913" s="12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4"/>
      <c r="BK1913" s="14"/>
      <c r="BL1913" s="14"/>
      <c r="BM1913" s="14"/>
      <c r="BN1913" s="14"/>
    </row>
    <row r="1914" spans="4:66" x14ac:dyDescent="0.25">
      <c r="D1914" s="7"/>
      <c r="E1914" s="10"/>
      <c r="F1914" s="10"/>
      <c r="G1914" s="10"/>
      <c r="H1914" s="10"/>
      <c r="I1914" s="10"/>
      <c r="J1914" s="10"/>
      <c r="K1914" s="12"/>
      <c r="L1914" s="12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4"/>
      <c r="BK1914" s="14"/>
      <c r="BL1914" s="14"/>
      <c r="BM1914" s="14"/>
      <c r="BN1914" s="14"/>
    </row>
    <row r="1915" spans="4:66" x14ac:dyDescent="0.25">
      <c r="D1915" s="7"/>
      <c r="E1915" s="10"/>
      <c r="F1915" s="10"/>
      <c r="G1915" s="10"/>
      <c r="H1915" s="10"/>
      <c r="I1915" s="10"/>
      <c r="J1915" s="10"/>
      <c r="K1915" s="12"/>
      <c r="L1915" s="12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4"/>
      <c r="BK1915" s="14"/>
      <c r="BL1915" s="14"/>
      <c r="BM1915" s="14"/>
      <c r="BN1915" s="14"/>
    </row>
    <row r="1916" spans="4:66" x14ac:dyDescent="0.25">
      <c r="D1916" s="7"/>
      <c r="E1916" s="10"/>
      <c r="F1916" s="10"/>
      <c r="G1916" s="10"/>
      <c r="H1916" s="10"/>
      <c r="I1916" s="10"/>
      <c r="J1916" s="10"/>
      <c r="K1916" s="12"/>
      <c r="L1916" s="12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4"/>
      <c r="BK1916" s="14"/>
      <c r="BL1916" s="14"/>
      <c r="BM1916" s="14"/>
      <c r="BN1916" s="14"/>
    </row>
    <row r="1917" spans="4:66" x14ac:dyDescent="0.25">
      <c r="D1917" s="7"/>
      <c r="E1917" s="10"/>
      <c r="F1917" s="10"/>
      <c r="G1917" s="10"/>
      <c r="H1917" s="10"/>
      <c r="I1917" s="10"/>
      <c r="J1917" s="10"/>
      <c r="K1917" s="12"/>
      <c r="L1917" s="12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4"/>
      <c r="BK1917" s="14"/>
      <c r="BL1917" s="14"/>
      <c r="BM1917" s="14"/>
      <c r="BN1917" s="14"/>
    </row>
    <row r="1918" spans="4:66" x14ac:dyDescent="0.25">
      <c r="D1918" s="7"/>
      <c r="E1918" s="10"/>
      <c r="F1918" s="10"/>
      <c r="G1918" s="10"/>
      <c r="H1918" s="10"/>
      <c r="I1918" s="10"/>
      <c r="J1918" s="10"/>
      <c r="K1918" s="12"/>
      <c r="L1918" s="12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4"/>
      <c r="BK1918" s="14"/>
      <c r="BL1918" s="14"/>
      <c r="BM1918" s="14"/>
      <c r="BN1918" s="14"/>
    </row>
    <row r="1919" spans="4:66" x14ac:dyDescent="0.25">
      <c r="D1919" s="7"/>
      <c r="E1919" s="10"/>
      <c r="F1919" s="10"/>
      <c r="G1919" s="10"/>
      <c r="H1919" s="10"/>
      <c r="I1919" s="10"/>
      <c r="J1919" s="10"/>
      <c r="K1919" s="12"/>
      <c r="L1919" s="12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4"/>
      <c r="BK1919" s="14"/>
      <c r="BL1919" s="14"/>
      <c r="BM1919" s="14"/>
      <c r="BN1919" s="14"/>
    </row>
    <row r="1920" spans="4:66" x14ac:dyDescent="0.25">
      <c r="D1920" s="7"/>
      <c r="E1920" s="10"/>
      <c r="F1920" s="10"/>
      <c r="G1920" s="10"/>
      <c r="H1920" s="10"/>
      <c r="I1920" s="10"/>
      <c r="J1920" s="10"/>
      <c r="K1920" s="12"/>
      <c r="L1920" s="12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4"/>
      <c r="BK1920" s="14"/>
      <c r="BL1920" s="14"/>
      <c r="BM1920" s="14"/>
      <c r="BN1920" s="14"/>
    </row>
    <row r="1921" spans="4:66" x14ac:dyDescent="0.25">
      <c r="D1921" s="7"/>
      <c r="E1921" s="10"/>
      <c r="F1921" s="10"/>
      <c r="G1921" s="10"/>
      <c r="H1921" s="10"/>
      <c r="I1921" s="10"/>
      <c r="J1921" s="10"/>
      <c r="K1921" s="12"/>
      <c r="L1921" s="12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4"/>
      <c r="BK1921" s="14"/>
      <c r="BL1921" s="14"/>
      <c r="BM1921" s="14"/>
      <c r="BN1921" s="14"/>
    </row>
    <row r="1922" spans="4:66" x14ac:dyDescent="0.25">
      <c r="D1922" s="7"/>
      <c r="E1922" s="10"/>
      <c r="F1922" s="10"/>
      <c r="G1922" s="10"/>
      <c r="H1922" s="10"/>
      <c r="I1922" s="10"/>
      <c r="J1922" s="10"/>
      <c r="K1922" s="12"/>
      <c r="L1922" s="12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4"/>
      <c r="BK1922" s="14"/>
      <c r="BL1922" s="14"/>
      <c r="BM1922" s="14"/>
      <c r="BN1922" s="14"/>
    </row>
    <row r="1923" spans="4:66" x14ac:dyDescent="0.25">
      <c r="D1923" s="7"/>
      <c r="E1923" s="10"/>
      <c r="F1923" s="10"/>
      <c r="G1923" s="10"/>
      <c r="H1923" s="10"/>
      <c r="I1923" s="10"/>
      <c r="J1923" s="10"/>
      <c r="K1923" s="12"/>
      <c r="L1923" s="12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4"/>
      <c r="BK1923" s="14"/>
      <c r="BL1923" s="14"/>
      <c r="BM1923" s="14"/>
      <c r="BN1923" s="14"/>
    </row>
    <row r="1924" spans="4:66" x14ac:dyDescent="0.25">
      <c r="D1924" s="7"/>
      <c r="E1924" s="10"/>
      <c r="F1924" s="10"/>
      <c r="G1924" s="10"/>
      <c r="H1924" s="10"/>
      <c r="I1924" s="10"/>
      <c r="J1924" s="10"/>
      <c r="K1924" s="12"/>
      <c r="L1924" s="12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4"/>
      <c r="BK1924" s="14"/>
      <c r="BL1924" s="14"/>
      <c r="BM1924" s="14"/>
      <c r="BN1924" s="14"/>
    </row>
    <row r="1925" spans="4:66" x14ac:dyDescent="0.25">
      <c r="D1925" s="7"/>
      <c r="E1925" s="10"/>
      <c r="F1925" s="10"/>
      <c r="G1925" s="10"/>
      <c r="H1925" s="10"/>
      <c r="I1925" s="10"/>
      <c r="J1925" s="10"/>
      <c r="K1925" s="12"/>
      <c r="L1925" s="12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4"/>
      <c r="BK1925" s="14"/>
      <c r="BL1925" s="14"/>
      <c r="BM1925" s="14"/>
      <c r="BN1925" s="14"/>
    </row>
    <row r="1926" spans="4:66" x14ac:dyDescent="0.25">
      <c r="D1926" s="7"/>
      <c r="E1926" s="10"/>
      <c r="F1926" s="10"/>
      <c r="G1926" s="10"/>
      <c r="H1926" s="10"/>
      <c r="I1926" s="10"/>
      <c r="J1926" s="10"/>
      <c r="K1926" s="12"/>
      <c r="L1926" s="12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4"/>
      <c r="BK1926" s="14"/>
      <c r="BL1926" s="14"/>
      <c r="BM1926" s="14"/>
      <c r="BN1926" s="14"/>
    </row>
    <row r="1927" spans="4:66" x14ac:dyDescent="0.25">
      <c r="D1927" s="7"/>
      <c r="E1927" s="10"/>
      <c r="F1927" s="10"/>
      <c r="G1927" s="10"/>
      <c r="H1927" s="10"/>
      <c r="I1927" s="10"/>
      <c r="J1927" s="10"/>
      <c r="K1927" s="12"/>
      <c r="L1927" s="12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4"/>
      <c r="BK1927" s="14"/>
      <c r="BL1927" s="14"/>
      <c r="BM1927" s="14"/>
      <c r="BN1927" s="14"/>
    </row>
    <row r="1928" spans="4:66" x14ac:dyDescent="0.25">
      <c r="D1928" s="7"/>
      <c r="E1928" s="10"/>
      <c r="F1928" s="10"/>
      <c r="G1928" s="10"/>
      <c r="H1928" s="10"/>
      <c r="I1928" s="10"/>
      <c r="J1928" s="10"/>
      <c r="K1928" s="12"/>
      <c r="L1928" s="12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4"/>
      <c r="BK1928" s="14"/>
      <c r="BL1928" s="14"/>
      <c r="BM1928" s="14"/>
      <c r="BN1928" s="14"/>
    </row>
    <row r="1929" spans="4:66" x14ac:dyDescent="0.25">
      <c r="D1929" s="7"/>
      <c r="E1929" s="10"/>
      <c r="F1929" s="10"/>
      <c r="G1929" s="10"/>
      <c r="H1929" s="10"/>
      <c r="I1929" s="10"/>
      <c r="J1929" s="10"/>
      <c r="K1929" s="12"/>
      <c r="L1929" s="12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4"/>
      <c r="BK1929" s="14"/>
      <c r="BL1929" s="14"/>
      <c r="BM1929" s="14"/>
      <c r="BN1929" s="14"/>
    </row>
    <row r="1930" spans="4:66" x14ac:dyDescent="0.25">
      <c r="D1930" s="7"/>
      <c r="E1930" s="10"/>
      <c r="F1930" s="10"/>
      <c r="G1930" s="10"/>
      <c r="H1930" s="10"/>
      <c r="I1930" s="10"/>
      <c r="J1930" s="10"/>
      <c r="K1930" s="12"/>
      <c r="L1930" s="12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4"/>
      <c r="BK1930" s="14"/>
      <c r="BL1930" s="14"/>
      <c r="BM1930" s="14"/>
      <c r="BN1930" s="14"/>
    </row>
    <row r="1931" spans="4:66" x14ac:dyDescent="0.25">
      <c r="D1931" s="7"/>
      <c r="E1931" s="10"/>
      <c r="F1931" s="10"/>
      <c r="G1931" s="10"/>
      <c r="H1931" s="10"/>
      <c r="I1931" s="10"/>
      <c r="J1931" s="10"/>
      <c r="K1931" s="12"/>
      <c r="L1931" s="12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4"/>
      <c r="BK1931" s="14"/>
      <c r="BL1931" s="14"/>
      <c r="BM1931" s="14"/>
      <c r="BN1931" s="14"/>
    </row>
    <row r="1932" spans="4:66" x14ac:dyDescent="0.25">
      <c r="D1932" s="7"/>
      <c r="E1932" s="10"/>
      <c r="F1932" s="10"/>
      <c r="G1932" s="10"/>
      <c r="H1932" s="10"/>
      <c r="I1932" s="10"/>
      <c r="J1932" s="10"/>
      <c r="K1932" s="12"/>
      <c r="L1932" s="12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4"/>
      <c r="BK1932" s="14"/>
      <c r="BL1932" s="14"/>
      <c r="BM1932" s="14"/>
      <c r="BN1932" s="14"/>
    </row>
    <row r="1933" spans="4:66" x14ac:dyDescent="0.25">
      <c r="D1933" s="7"/>
      <c r="E1933" s="10"/>
      <c r="F1933" s="10"/>
      <c r="G1933" s="10"/>
      <c r="H1933" s="10"/>
      <c r="I1933" s="10"/>
      <c r="J1933" s="10"/>
      <c r="K1933" s="12"/>
      <c r="L1933" s="12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4"/>
      <c r="BK1933" s="14"/>
      <c r="BL1933" s="14"/>
      <c r="BM1933" s="14"/>
      <c r="BN1933" s="14"/>
    </row>
    <row r="1934" spans="4:66" x14ac:dyDescent="0.25">
      <c r="D1934" s="7"/>
      <c r="E1934" s="10"/>
      <c r="F1934" s="10"/>
      <c r="G1934" s="10"/>
      <c r="H1934" s="10"/>
      <c r="I1934" s="10"/>
      <c r="J1934" s="10"/>
      <c r="K1934" s="12"/>
      <c r="L1934" s="12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4"/>
      <c r="BK1934" s="14"/>
      <c r="BL1934" s="14"/>
      <c r="BM1934" s="14"/>
      <c r="BN1934" s="14"/>
    </row>
    <row r="1935" spans="4:66" x14ac:dyDescent="0.25">
      <c r="D1935" s="7"/>
      <c r="E1935" s="10"/>
      <c r="F1935" s="10"/>
      <c r="G1935" s="10"/>
      <c r="H1935" s="10"/>
      <c r="I1935" s="10"/>
      <c r="J1935" s="10"/>
      <c r="K1935" s="12"/>
      <c r="L1935" s="12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4"/>
      <c r="BK1935" s="14"/>
      <c r="BL1935" s="14"/>
      <c r="BM1935" s="14"/>
      <c r="BN1935" s="14"/>
    </row>
    <row r="1936" spans="4:66" x14ac:dyDescent="0.25">
      <c r="D1936" s="7"/>
      <c r="E1936" s="10"/>
      <c r="F1936" s="10"/>
      <c r="G1936" s="10"/>
      <c r="H1936" s="10"/>
      <c r="I1936" s="10"/>
      <c r="J1936" s="10"/>
      <c r="K1936" s="12"/>
      <c r="L1936" s="12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4"/>
      <c r="BK1936" s="14"/>
      <c r="BL1936" s="14"/>
      <c r="BM1936" s="14"/>
      <c r="BN1936" s="14"/>
    </row>
    <row r="1937" spans="4:66" x14ac:dyDescent="0.25">
      <c r="D1937" s="7"/>
      <c r="E1937" s="10"/>
      <c r="F1937" s="10"/>
      <c r="G1937" s="10"/>
      <c r="H1937" s="10"/>
      <c r="I1937" s="10"/>
      <c r="J1937" s="10"/>
      <c r="K1937" s="12"/>
      <c r="L1937" s="12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4"/>
      <c r="BK1937" s="14"/>
      <c r="BL1937" s="14"/>
      <c r="BM1937" s="14"/>
      <c r="BN1937" s="14"/>
    </row>
    <row r="1938" spans="4:66" x14ac:dyDescent="0.25">
      <c r="D1938" s="7"/>
      <c r="E1938" s="10"/>
      <c r="F1938" s="10"/>
      <c r="G1938" s="10"/>
      <c r="H1938" s="10"/>
      <c r="I1938" s="10"/>
      <c r="J1938" s="10"/>
      <c r="K1938" s="12"/>
      <c r="L1938" s="12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4"/>
      <c r="BK1938" s="14"/>
      <c r="BL1938" s="14"/>
      <c r="BM1938" s="14"/>
      <c r="BN1938" s="14"/>
    </row>
    <row r="1939" spans="4:66" x14ac:dyDescent="0.25">
      <c r="D1939" s="7"/>
      <c r="E1939" s="10"/>
      <c r="F1939" s="10"/>
      <c r="G1939" s="10"/>
      <c r="H1939" s="10"/>
      <c r="I1939" s="10"/>
      <c r="J1939" s="10"/>
      <c r="K1939" s="12"/>
      <c r="L1939" s="12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4"/>
      <c r="BK1939" s="14"/>
      <c r="BL1939" s="14"/>
      <c r="BM1939" s="14"/>
      <c r="BN1939" s="14"/>
    </row>
    <row r="1940" spans="4:66" x14ac:dyDescent="0.25">
      <c r="D1940" s="7"/>
      <c r="E1940" s="10"/>
      <c r="F1940" s="10"/>
      <c r="G1940" s="10"/>
      <c r="H1940" s="10"/>
      <c r="I1940" s="10"/>
      <c r="J1940" s="10"/>
      <c r="K1940" s="12"/>
      <c r="L1940" s="12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4"/>
      <c r="BK1940" s="14"/>
      <c r="BL1940" s="14"/>
      <c r="BM1940" s="14"/>
      <c r="BN1940" s="14"/>
    </row>
    <row r="1941" spans="4:66" x14ac:dyDescent="0.25">
      <c r="D1941" s="7"/>
      <c r="E1941" s="10"/>
      <c r="F1941" s="10"/>
      <c r="G1941" s="10"/>
      <c r="H1941" s="10"/>
      <c r="I1941" s="10"/>
      <c r="J1941" s="10"/>
      <c r="K1941" s="12"/>
      <c r="L1941" s="12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4"/>
      <c r="BK1941" s="14"/>
      <c r="BL1941" s="14"/>
      <c r="BM1941" s="14"/>
      <c r="BN1941" s="14"/>
    </row>
    <row r="1942" spans="4:66" x14ac:dyDescent="0.25">
      <c r="D1942" s="7"/>
      <c r="E1942" s="10"/>
      <c r="F1942" s="10"/>
      <c r="G1942" s="10"/>
      <c r="H1942" s="10"/>
      <c r="I1942" s="10"/>
      <c r="J1942" s="10"/>
      <c r="K1942" s="12"/>
      <c r="L1942" s="12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4"/>
      <c r="BK1942" s="14"/>
      <c r="BL1942" s="14"/>
      <c r="BM1942" s="14"/>
      <c r="BN1942" s="14"/>
    </row>
    <row r="1943" spans="4:66" x14ac:dyDescent="0.25">
      <c r="D1943" s="7"/>
      <c r="E1943" s="10"/>
      <c r="F1943" s="10"/>
      <c r="G1943" s="10"/>
      <c r="H1943" s="10"/>
      <c r="I1943" s="10"/>
      <c r="J1943" s="10"/>
      <c r="K1943" s="12"/>
      <c r="L1943" s="12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4"/>
      <c r="BK1943" s="14"/>
      <c r="BL1943" s="14"/>
      <c r="BM1943" s="14"/>
      <c r="BN1943" s="14"/>
    </row>
    <row r="1944" spans="4:66" x14ac:dyDescent="0.25">
      <c r="D1944" s="7"/>
      <c r="E1944" s="10"/>
      <c r="F1944" s="10"/>
      <c r="G1944" s="10"/>
      <c r="H1944" s="10"/>
      <c r="I1944" s="10"/>
      <c r="J1944" s="10"/>
      <c r="K1944" s="12"/>
      <c r="L1944" s="12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4"/>
      <c r="BK1944" s="14"/>
      <c r="BL1944" s="14"/>
      <c r="BM1944" s="14"/>
      <c r="BN1944" s="14"/>
    </row>
    <row r="1945" spans="4:66" x14ac:dyDescent="0.25">
      <c r="D1945" s="7"/>
      <c r="E1945" s="10"/>
      <c r="F1945" s="10"/>
      <c r="G1945" s="10"/>
      <c r="H1945" s="10"/>
      <c r="I1945" s="10"/>
      <c r="J1945" s="10"/>
      <c r="K1945" s="12"/>
      <c r="L1945" s="12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4"/>
      <c r="BK1945" s="14"/>
      <c r="BL1945" s="14"/>
      <c r="BM1945" s="14"/>
      <c r="BN1945" s="14"/>
    </row>
    <row r="1946" spans="4:66" x14ac:dyDescent="0.25">
      <c r="D1946" s="7"/>
      <c r="E1946" s="10"/>
      <c r="F1946" s="10"/>
      <c r="G1946" s="10"/>
      <c r="H1946" s="10"/>
      <c r="I1946" s="10"/>
      <c r="J1946" s="10"/>
      <c r="K1946" s="12"/>
      <c r="L1946" s="12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4"/>
      <c r="BK1946" s="14"/>
      <c r="BL1946" s="14"/>
      <c r="BM1946" s="14"/>
      <c r="BN1946" s="14"/>
    </row>
    <row r="1947" spans="4:66" x14ac:dyDescent="0.25">
      <c r="D1947" s="7"/>
      <c r="E1947" s="10"/>
      <c r="F1947" s="10"/>
      <c r="G1947" s="10"/>
      <c r="H1947" s="10"/>
      <c r="I1947" s="10"/>
      <c r="J1947" s="10"/>
      <c r="K1947" s="12"/>
      <c r="L1947" s="12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4"/>
      <c r="BK1947" s="14"/>
      <c r="BL1947" s="14"/>
      <c r="BM1947" s="14"/>
      <c r="BN1947" s="14"/>
    </row>
    <row r="1948" spans="4:66" x14ac:dyDescent="0.25">
      <c r="D1948" s="7"/>
      <c r="E1948" s="10"/>
      <c r="F1948" s="10"/>
      <c r="G1948" s="10"/>
      <c r="H1948" s="10"/>
      <c r="I1948" s="10"/>
      <c r="J1948" s="10"/>
      <c r="K1948" s="12"/>
      <c r="L1948" s="12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4"/>
      <c r="BK1948" s="14"/>
      <c r="BL1948" s="14"/>
      <c r="BM1948" s="14"/>
      <c r="BN1948" s="14"/>
    </row>
    <row r="1949" spans="4:66" x14ac:dyDescent="0.25">
      <c r="D1949" s="7"/>
      <c r="E1949" s="10"/>
      <c r="F1949" s="10"/>
      <c r="G1949" s="10"/>
      <c r="H1949" s="10"/>
      <c r="I1949" s="10"/>
      <c r="J1949" s="10"/>
      <c r="K1949" s="12"/>
      <c r="L1949" s="12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4"/>
      <c r="BK1949" s="14"/>
      <c r="BL1949" s="14"/>
      <c r="BM1949" s="14"/>
      <c r="BN1949" s="14"/>
    </row>
    <row r="1950" spans="4:66" x14ac:dyDescent="0.25">
      <c r="D1950" s="7"/>
      <c r="E1950" s="10"/>
      <c r="F1950" s="10"/>
      <c r="G1950" s="10"/>
      <c r="H1950" s="10"/>
      <c r="I1950" s="10"/>
      <c r="J1950" s="10"/>
      <c r="K1950" s="12"/>
      <c r="L1950" s="12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4"/>
      <c r="BK1950" s="14"/>
      <c r="BL1950" s="14"/>
      <c r="BM1950" s="14"/>
      <c r="BN1950" s="14"/>
    </row>
    <row r="1951" spans="4:66" x14ac:dyDescent="0.25">
      <c r="D1951" s="7"/>
      <c r="E1951" s="10"/>
      <c r="F1951" s="10"/>
      <c r="G1951" s="10"/>
      <c r="H1951" s="10"/>
      <c r="I1951" s="10"/>
      <c r="J1951" s="10"/>
      <c r="K1951" s="12"/>
      <c r="L1951" s="12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4"/>
      <c r="BK1951" s="14"/>
      <c r="BL1951" s="14"/>
      <c r="BM1951" s="14"/>
      <c r="BN1951" s="14"/>
    </row>
    <row r="1952" spans="4:66" x14ac:dyDescent="0.25">
      <c r="D1952" s="7"/>
      <c r="E1952" s="10"/>
      <c r="F1952" s="10"/>
      <c r="G1952" s="10"/>
      <c r="H1952" s="10"/>
      <c r="I1952" s="10"/>
      <c r="J1952" s="10"/>
      <c r="K1952" s="12"/>
      <c r="L1952" s="12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4"/>
      <c r="BK1952" s="14"/>
      <c r="BL1952" s="14"/>
      <c r="BM1952" s="14"/>
      <c r="BN1952" s="14"/>
    </row>
    <row r="1953" spans="4:66" x14ac:dyDescent="0.25">
      <c r="D1953" s="7"/>
      <c r="E1953" s="10"/>
      <c r="F1953" s="10"/>
      <c r="G1953" s="10"/>
      <c r="H1953" s="10"/>
      <c r="I1953" s="10"/>
      <c r="J1953" s="10"/>
      <c r="K1953" s="12"/>
      <c r="L1953" s="12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4"/>
      <c r="BK1953" s="14"/>
      <c r="BL1953" s="14"/>
      <c r="BM1953" s="14"/>
      <c r="BN1953" s="14"/>
    </row>
    <row r="1954" spans="4:66" x14ac:dyDescent="0.25">
      <c r="D1954" s="7"/>
      <c r="E1954" s="10"/>
      <c r="F1954" s="10"/>
      <c r="G1954" s="10"/>
      <c r="H1954" s="10"/>
      <c r="I1954" s="10"/>
      <c r="J1954" s="10"/>
      <c r="K1954" s="12"/>
      <c r="L1954" s="12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4"/>
      <c r="BK1954" s="14"/>
      <c r="BL1954" s="14"/>
      <c r="BM1954" s="14"/>
      <c r="BN1954" s="14"/>
    </row>
    <row r="1955" spans="4:66" x14ac:dyDescent="0.25">
      <c r="D1955" s="7"/>
      <c r="E1955" s="10"/>
      <c r="F1955" s="10"/>
      <c r="G1955" s="10"/>
      <c r="H1955" s="10"/>
      <c r="I1955" s="10"/>
      <c r="J1955" s="10"/>
      <c r="K1955" s="12"/>
      <c r="L1955" s="12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4"/>
      <c r="BK1955" s="14"/>
      <c r="BL1955" s="14"/>
      <c r="BM1955" s="14"/>
      <c r="BN1955" s="14"/>
    </row>
    <row r="1956" spans="4:66" x14ac:dyDescent="0.25">
      <c r="D1956" s="7"/>
      <c r="E1956" s="10"/>
      <c r="F1956" s="10"/>
      <c r="G1956" s="10"/>
      <c r="H1956" s="10"/>
      <c r="I1956" s="10"/>
      <c r="J1956" s="10"/>
      <c r="K1956" s="12"/>
      <c r="L1956" s="12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4"/>
      <c r="BK1956" s="14"/>
      <c r="BL1956" s="14"/>
      <c r="BM1956" s="14"/>
      <c r="BN1956" s="14"/>
    </row>
    <row r="1957" spans="4:66" x14ac:dyDescent="0.25">
      <c r="D1957" s="7"/>
      <c r="E1957" s="10"/>
      <c r="F1957" s="10"/>
      <c r="G1957" s="10"/>
      <c r="H1957" s="10"/>
      <c r="I1957" s="10"/>
      <c r="J1957" s="10"/>
      <c r="K1957" s="12"/>
      <c r="L1957" s="12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4"/>
      <c r="BK1957" s="14"/>
      <c r="BL1957" s="14"/>
      <c r="BM1957" s="14"/>
      <c r="BN1957" s="14"/>
    </row>
    <row r="1958" spans="4:66" x14ac:dyDescent="0.25">
      <c r="D1958" s="7"/>
      <c r="E1958" s="10"/>
      <c r="F1958" s="10"/>
      <c r="G1958" s="10"/>
      <c r="H1958" s="10"/>
      <c r="I1958" s="10"/>
      <c r="J1958" s="10"/>
      <c r="K1958" s="12"/>
      <c r="L1958" s="12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4"/>
      <c r="BK1958" s="14"/>
      <c r="BL1958" s="14"/>
      <c r="BM1958" s="14"/>
      <c r="BN1958" s="14"/>
    </row>
    <row r="1959" spans="4:66" x14ac:dyDescent="0.25">
      <c r="D1959" s="7"/>
      <c r="E1959" s="10"/>
      <c r="F1959" s="10"/>
      <c r="G1959" s="10"/>
      <c r="H1959" s="10"/>
      <c r="I1959" s="10"/>
      <c r="J1959" s="10"/>
      <c r="K1959" s="12"/>
      <c r="L1959" s="12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4"/>
      <c r="BK1959" s="14"/>
      <c r="BL1959" s="14"/>
      <c r="BM1959" s="14"/>
      <c r="BN1959" s="14"/>
    </row>
    <row r="1960" spans="4:66" x14ac:dyDescent="0.25">
      <c r="D1960" s="7"/>
      <c r="E1960" s="10"/>
      <c r="F1960" s="10"/>
      <c r="G1960" s="10"/>
      <c r="H1960" s="10"/>
      <c r="I1960" s="10"/>
      <c r="J1960" s="10"/>
      <c r="K1960" s="12"/>
      <c r="L1960" s="12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4"/>
      <c r="BK1960" s="14"/>
      <c r="BL1960" s="14"/>
      <c r="BM1960" s="14"/>
      <c r="BN1960" s="14"/>
    </row>
    <row r="1961" spans="4:66" x14ac:dyDescent="0.25">
      <c r="D1961" s="7"/>
      <c r="E1961" s="10"/>
      <c r="F1961" s="10"/>
      <c r="G1961" s="10"/>
      <c r="H1961" s="10"/>
      <c r="I1961" s="10"/>
      <c r="J1961" s="10"/>
      <c r="K1961" s="12"/>
      <c r="L1961" s="12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4"/>
      <c r="BK1961" s="14"/>
      <c r="BL1961" s="14"/>
      <c r="BM1961" s="14"/>
      <c r="BN1961" s="14"/>
    </row>
    <row r="1962" spans="4:66" x14ac:dyDescent="0.25">
      <c r="D1962" s="7"/>
      <c r="E1962" s="10"/>
      <c r="F1962" s="10"/>
      <c r="G1962" s="10"/>
      <c r="H1962" s="10"/>
      <c r="I1962" s="10"/>
      <c r="J1962" s="10"/>
      <c r="K1962" s="12"/>
      <c r="L1962" s="12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4"/>
      <c r="BK1962" s="14"/>
      <c r="BL1962" s="14"/>
      <c r="BM1962" s="14"/>
      <c r="BN1962" s="14"/>
    </row>
    <row r="1963" spans="4:66" x14ac:dyDescent="0.25">
      <c r="D1963" s="7"/>
      <c r="E1963" s="10"/>
      <c r="F1963" s="10"/>
      <c r="G1963" s="10"/>
      <c r="H1963" s="10"/>
      <c r="I1963" s="10"/>
      <c r="J1963" s="10"/>
      <c r="K1963" s="12"/>
      <c r="L1963" s="12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4"/>
      <c r="BK1963" s="14"/>
      <c r="BL1963" s="14"/>
      <c r="BM1963" s="14"/>
      <c r="BN1963" s="14"/>
    </row>
    <row r="1964" spans="4:66" x14ac:dyDescent="0.25">
      <c r="D1964" s="7"/>
      <c r="E1964" s="10"/>
      <c r="F1964" s="10"/>
      <c r="G1964" s="10"/>
      <c r="H1964" s="10"/>
      <c r="I1964" s="10"/>
      <c r="J1964" s="10"/>
      <c r="K1964" s="12"/>
      <c r="L1964" s="12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4"/>
      <c r="BK1964" s="14"/>
      <c r="BL1964" s="14"/>
      <c r="BM1964" s="14"/>
      <c r="BN1964" s="14"/>
    </row>
    <row r="1965" spans="4:66" x14ac:dyDescent="0.25">
      <c r="D1965" s="7"/>
      <c r="E1965" s="10"/>
      <c r="F1965" s="10"/>
      <c r="G1965" s="10"/>
      <c r="H1965" s="10"/>
      <c r="I1965" s="10"/>
      <c r="J1965" s="10"/>
      <c r="K1965" s="12"/>
      <c r="L1965" s="12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4"/>
      <c r="BK1965" s="14"/>
      <c r="BL1965" s="14"/>
      <c r="BM1965" s="14"/>
      <c r="BN1965" s="14"/>
    </row>
    <row r="1966" spans="4:66" x14ac:dyDescent="0.25">
      <c r="D1966" s="7"/>
      <c r="E1966" s="10"/>
      <c r="F1966" s="10"/>
      <c r="G1966" s="10"/>
      <c r="H1966" s="10"/>
      <c r="I1966" s="10"/>
      <c r="J1966" s="10"/>
      <c r="K1966" s="12"/>
      <c r="L1966" s="12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4"/>
      <c r="BK1966" s="14"/>
      <c r="BL1966" s="14"/>
      <c r="BM1966" s="14"/>
      <c r="BN1966" s="14"/>
    </row>
    <row r="1967" spans="4:66" x14ac:dyDescent="0.25">
      <c r="D1967" s="7"/>
      <c r="E1967" s="10"/>
      <c r="F1967" s="10"/>
      <c r="G1967" s="10"/>
      <c r="H1967" s="10"/>
      <c r="I1967" s="10"/>
      <c r="J1967" s="10"/>
      <c r="K1967" s="12"/>
      <c r="L1967" s="12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4"/>
      <c r="BK1967" s="14"/>
      <c r="BL1967" s="14"/>
      <c r="BM1967" s="14"/>
      <c r="BN1967" s="14"/>
    </row>
    <row r="1968" spans="4:66" x14ac:dyDescent="0.25">
      <c r="D1968" s="7"/>
      <c r="E1968" s="10"/>
      <c r="F1968" s="10"/>
      <c r="G1968" s="10"/>
      <c r="H1968" s="10"/>
      <c r="I1968" s="10"/>
      <c r="J1968" s="10"/>
      <c r="K1968" s="12"/>
      <c r="L1968" s="12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4"/>
      <c r="BK1968" s="14"/>
      <c r="BL1968" s="14"/>
      <c r="BM1968" s="14"/>
      <c r="BN1968" s="14"/>
    </row>
    <row r="1969" spans="4:66" x14ac:dyDescent="0.25">
      <c r="D1969" s="7"/>
      <c r="E1969" s="10"/>
      <c r="F1969" s="10"/>
      <c r="G1969" s="10"/>
      <c r="H1969" s="10"/>
      <c r="I1969" s="10"/>
      <c r="J1969" s="10"/>
      <c r="K1969" s="12"/>
      <c r="L1969" s="12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4"/>
      <c r="BK1969" s="14"/>
      <c r="BL1969" s="14"/>
      <c r="BM1969" s="14"/>
      <c r="BN1969" s="14"/>
    </row>
    <row r="1970" spans="4:66" x14ac:dyDescent="0.25">
      <c r="D1970" s="7"/>
      <c r="E1970" s="10"/>
      <c r="F1970" s="10"/>
      <c r="G1970" s="10"/>
      <c r="H1970" s="10"/>
      <c r="I1970" s="10"/>
      <c r="J1970" s="10"/>
      <c r="K1970" s="12"/>
      <c r="L1970" s="12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4"/>
      <c r="BK1970" s="14"/>
      <c r="BL1970" s="14"/>
      <c r="BM1970" s="14"/>
      <c r="BN1970" s="14"/>
    </row>
    <row r="1971" spans="4:66" x14ac:dyDescent="0.25">
      <c r="D1971" s="7"/>
      <c r="E1971" s="10"/>
      <c r="F1971" s="10"/>
      <c r="G1971" s="10"/>
      <c r="H1971" s="10"/>
      <c r="I1971" s="10"/>
      <c r="J1971" s="10"/>
      <c r="K1971" s="12"/>
      <c r="L1971" s="12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4"/>
      <c r="BK1971" s="14"/>
      <c r="BL1971" s="14"/>
      <c r="BM1971" s="14"/>
      <c r="BN1971" s="14"/>
    </row>
    <row r="1972" spans="4:66" x14ac:dyDescent="0.25">
      <c r="D1972" s="7"/>
      <c r="E1972" s="10"/>
      <c r="F1972" s="10"/>
      <c r="G1972" s="10"/>
      <c r="H1972" s="10"/>
      <c r="I1972" s="10"/>
      <c r="J1972" s="10"/>
      <c r="K1972" s="12"/>
      <c r="L1972" s="12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4"/>
      <c r="BK1972" s="14"/>
      <c r="BL1972" s="14"/>
      <c r="BM1972" s="14"/>
      <c r="BN1972" s="14"/>
    </row>
    <row r="1973" spans="4:66" x14ac:dyDescent="0.25">
      <c r="D1973" s="7"/>
      <c r="E1973" s="10"/>
      <c r="F1973" s="10"/>
      <c r="G1973" s="10"/>
      <c r="H1973" s="10"/>
      <c r="I1973" s="10"/>
      <c r="J1973" s="10"/>
      <c r="K1973" s="12"/>
      <c r="L1973" s="12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4"/>
      <c r="BK1973" s="14"/>
      <c r="BL1973" s="14"/>
      <c r="BM1973" s="14"/>
      <c r="BN1973" s="14"/>
    </row>
    <row r="1974" spans="4:66" x14ac:dyDescent="0.25">
      <c r="D1974" s="7"/>
      <c r="E1974" s="10"/>
      <c r="F1974" s="10"/>
      <c r="G1974" s="10"/>
      <c r="H1974" s="10"/>
      <c r="I1974" s="10"/>
      <c r="J1974" s="10"/>
      <c r="K1974" s="12"/>
      <c r="L1974" s="12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4"/>
      <c r="BK1974" s="14"/>
      <c r="BL1974" s="14"/>
      <c r="BM1974" s="14"/>
      <c r="BN1974" s="14"/>
    </row>
    <row r="1975" spans="4:66" x14ac:dyDescent="0.25">
      <c r="D1975" s="7"/>
      <c r="E1975" s="10"/>
      <c r="F1975" s="10"/>
      <c r="G1975" s="10"/>
      <c r="H1975" s="10"/>
      <c r="I1975" s="10"/>
      <c r="J1975" s="10"/>
      <c r="K1975" s="12"/>
      <c r="L1975" s="12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4"/>
      <c r="BK1975" s="14"/>
      <c r="BL1975" s="14"/>
      <c r="BM1975" s="14"/>
      <c r="BN1975" s="14"/>
    </row>
    <row r="1976" spans="4:66" x14ac:dyDescent="0.25">
      <c r="D1976" s="7"/>
      <c r="E1976" s="10"/>
      <c r="F1976" s="10"/>
      <c r="G1976" s="10"/>
      <c r="H1976" s="10"/>
      <c r="I1976" s="10"/>
      <c r="J1976" s="10"/>
      <c r="K1976" s="12"/>
      <c r="L1976" s="12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4"/>
      <c r="BK1976" s="14"/>
      <c r="BL1976" s="14"/>
      <c r="BM1976" s="14"/>
      <c r="BN1976" s="14"/>
    </row>
    <row r="1977" spans="4:66" x14ac:dyDescent="0.25">
      <c r="D1977" s="7"/>
      <c r="E1977" s="10"/>
      <c r="F1977" s="10"/>
      <c r="G1977" s="10"/>
      <c r="H1977" s="10"/>
      <c r="I1977" s="10"/>
      <c r="J1977" s="10"/>
      <c r="K1977" s="12"/>
      <c r="L1977" s="12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4"/>
      <c r="BK1977" s="14"/>
      <c r="BL1977" s="14"/>
      <c r="BM1977" s="14"/>
      <c r="BN1977" s="14"/>
    </row>
    <row r="1978" spans="4:66" x14ac:dyDescent="0.25">
      <c r="D1978" s="7"/>
      <c r="E1978" s="10"/>
      <c r="F1978" s="10"/>
      <c r="G1978" s="10"/>
      <c r="H1978" s="10"/>
      <c r="I1978" s="10"/>
      <c r="J1978" s="10"/>
      <c r="K1978" s="12"/>
      <c r="L1978" s="12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4"/>
      <c r="BK1978" s="14"/>
      <c r="BL1978" s="14"/>
      <c r="BM1978" s="14"/>
      <c r="BN1978" s="14"/>
    </row>
    <row r="1979" spans="4:66" x14ac:dyDescent="0.25">
      <c r="D1979" s="7"/>
      <c r="E1979" s="10"/>
      <c r="F1979" s="10"/>
      <c r="G1979" s="10"/>
      <c r="H1979" s="10"/>
      <c r="I1979" s="10"/>
      <c r="J1979" s="10"/>
      <c r="K1979" s="12"/>
      <c r="L1979" s="12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4"/>
      <c r="BK1979" s="14"/>
      <c r="BL1979" s="14"/>
      <c r="BM1979" s="14"/>
      <c r="BN1979" s="14"/>
    </row>
    <row r="1980" spans="4:66" x14ac:dyDescent="0.25">
      <c r="D1980" s="7"/>
      <c r="E1980" s="10"/>
      <c r="F1980" s="10"/>
      <c r="G1980" s="10"/>
      <c r="H1980" s="10"/>
      <c r="I1980" s="10"/>
      <c r="J1980" s="10"/>
      <c r="K1980" s="12"/>
      <c r="L1980" s="12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4"/>
      <c r="BK1980" s="14"/>
      <c r="BL1980" s="14"/>
      <c r="BM1980" s="14"/>
      <c r="BN1980" s="14"/>
    </row>
    <row r="1981" spans="4:66" s="15" customFormat="1" x14ac:dyDescent="0.25">
      <c r="D1981" s="23"/>
      <c r="K1981" s="17"/>
      <c r="L1981" s="17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8"/>
      <c r="Z1981" s="18"/>
      <c r="AA1981" s="18"/>
      <c r="AB1981" s="18"/>
      <c r="AC1981" s="18"/>
      <c r="AD1981" s="18"/>
      <c r="AE1981" s="18"/>
      <c r="AF1981" s="18"/>
      <c r="AG1981" s="18"/>
      <c r="AH1981" s="18"/>
      <c r="AI1981" s="18"/>
      <c r="AJ1981" s="18"/>
      <c r="AK1981" s="18"/>
      <c r="AL1981" s="18"/>
      <c r="AM1981" s="18"/>
      <c r="AN1981" s="18"/>
      <c r="AO1981" s="18"/>
      <c r="AP1981" s="18"/>
      <c r="AQ1981" s="18"/>
      <c r="AR1981" s="18"/>
      <c r="AS1981" s="18"/>
      <c r="AT1981" s="18"/>
      <c r="AU1981" s="18"/>
      <c r="AV1981" s="18"/>
      <c r="AW1981" s="18"/>
      <c r="AX1981" s="18"/>
      <c r="AY1981" s="18"/>
      <c r="AZ1981" s="18"/>
      <c r="BA1981" s="18"/>
      <c r="BB1981" s="18"/>
      <c r="BC1981" s="18"/>
      <c r="BD1981" s="18"/>
      <c r="BE1981" s="18"/>
      <c r="BF1981" s="18"/>
      <c r="BG1981" s="18"/>
      <c r="BH1981" s="18"/>
      <c r="BI1981" s="18"/>
      <c r="BJ1981" s="19"/>
      <c r="BK1981" s="19"/>
      <c r="BL1981" s="19"/>
      <c r="BM1981" s="19"/>
      <c r="BN1981" s="19"/>
    </row>
    <row r="1982" spans="4:66" x14ac:dyDescent="0.25">
      <c r="D1982"/>
      <c r="E1982" s="10"/>
      <c r="F1982" s="10"/>
      <c r="G1982" s="10"/>
      <c r="H1982" s="10"/>
      <c r="I1982" s="10"/>
      <c r="J1982" s="10"/>
      <c r="K1982" s="12"/>
      <c r="L1982" s="12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4"/>
      <c r="BK1982" s="14"/>
      <c r="BL1982" s="14"/>
      <c r="BM1982" s="14"/>
      <c r="BN1982" s="14"/>
    </row>
    <row r="1983" spans="4:66" x14ac:dyDescent="0.25">
      <c r="D1983"/>
      <c r="E1983" s="10"/>
      <c r="F1983" s="10"/>
      <c r="G1983" s="10"/>
      <c r="H1983" s="10"/>
      <c r="I1983" s="10"/>
      <c r="J1983" s="10"/>
      <c r="K1983" s="12"/>
      <c r="L1983" s="12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4"/>
      <c r="BK1983" s="14"/>
      <c r="BL1983" s="14"/>
      <c r="BM1983" s="14"/>
      <c r="BN1983" s="14"/>
    </row>
    <row r="1984" spans="4:66" x14ac:dyDescent="0.25">
      <c r="D1984"/>
      <c r="E1984" s="10"/>
      <c r="F1984" s="10"/>
      <c r="G1984" s="10"/>
      <c r="H1984" s="10"/>
      <c r="I1984" s="10"/>
      <c r="J1984" s="10"/>
      <c r="K1984" s="12"/>
      <c r="L1984" s="12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4"/>
      <c r="BK1984" s="14"/>
      <c r="BL1984" s="14"/>
      <c r="BM1984" s="14"/>
      <c r="BN1984" s="14"/>
    </row>
    <row r="1985" spans="4:66" x14ac:dyDescent="0.25">
      <c r="D1985"/>
      <c r="E1985" s="10"/>
      <c r="F1985" s="10"/>
      <c r="G1985" s="10"/>
      <c r="H1985" s="10"/>
      <c r="I1985" s="10"/>
      <c r="J1985" s="10"/>
      <c r="K1985" s="12"/>
      <c r="L1985" s="12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4"/>
      <c r="BK1985" s="14"/>
      <c r="BL1985" s="14"/>
      <c r="BM1985" s="14"/>
      <c r="BN1985" s="14"/>
    </row>
    <row r="1986" spans="4:66" x14ac:dyDescent="0.25">
      <c r="D1986"/>
      <c r="E1986" s="10"/>
      <c r="F1986" s="10"/>
      <c r="G1986" s="10"/>
      <c r="H1986" s="10"/>
      <c r="I1986" s="10"/>
      <c r="J1986" s="10"/>
      <c r="K1986" s="12"/>
      <c r="L1986" s="12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4"/>
      <c r="BK1986" s="14"/>
      <c r="BL1986" s="14"/>
      <c r="BM1986" s="14"/>
      <c r="BN1986" s="14"/>
    </row>
    <row r="1987" spans="4:66" x14ac:dyDescent="0.25">
      <c r="D1987"/>
      <c r="E1987" s="10"/>
      <c r="F1987" s="10"/>
      <c r="G1987" s="10"/>
      <c r="H1987" s="10"/>
      <c r="I1987" s="10"/>
      <c r="J1987" s="10"/>
      <c r="K1987" s="12"/>
      <c r="L1987" s="12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4"/>
      <c r="BK1987" s="14"/>
      <c r="BL1987" s="14"/>
      <c r="BM1987" s="14"/>
      <c r="BN1987" s="14"/>
    </row>
    <row r="1988" spans="4:66" x14ac:dyDescent="0.25">
      <c r="D1988"/>
      <c r="E1988" s="10"/>
      <c r="F1988" s="10"/>
      <c r="G1988" s="10"/>
      <c r="H1988" s="10"/>
      <c r="I1988" s="10"/>
      <c r="J1988" s="10"/>
      <c r="K1988" s="12"/>
      <c r="L1988" s="12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4"/>
      <c r="BK1988" s="14"/>
      <c r="BL1988" s="14"/>
      <c r="BM1988" s="14"/>
      <c r="BN1988" s="14"/>
    </row>
    <row r="1989" spans="4:66" x14ac:dyDescent="0.25">
      <c r="D1989"/>
      <c r="E1989" s="10"/>
      <c r="F1989" s="10"/>
      <c r="G1989" s="10"/>
      <c r="H1989" s="10"/>
      <c r="I1989" s="10"/>
      <c r="J1989" s="10"/>
      <c r="K1989" s="12"/>
      <c r="L1989" s="12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4"/>
      <c r="BK1989" s="14"/>
      <c r="BL1989" s="14"/>
      <c r="BM1989" s="14"/>
      <c r="BN1989" s="14"/>
    </row>
    <row r="1990" spans="4:66" x14ac:dyDescent="0.25">
      <c r="D1990"/>
      <c r="E1990" s="10"/>
      <c r="F1990" s="10"/>
      <c r="G1990" s="10"/>
      <c r="H1990" s="10"/>
      <c r="I1990" s="10"/>
      <c r="J1990" s="10"/>
      <c r="K1990" s="12"/>
      <c r="L1990" s="12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4"/>
      <c r="BK1990" s="14"/>
      <c r="BL1990" s="14"/>
      <c r="BM1990" s="14"/>
      <c r="BN1990" s="14"/>
    </row>
    <row r="1991" spans="4:66" x14ac:dyDescent="0.25">
      <c r="D1991"/>
      <c r="E1991" s="10"/>
      <c r="F1991" s="10"/>
      <c r="G1991" s="10"/>
      <c r="H1991" s="10"/>
      <c r="I1991" s="10"/>
      <c r="J1991" s="10"/>
      <c r="K1991" s="12"/>
      <c r="L1991" s="12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4"/>
      <c r="BK1991" s="14"/>
      <c r="BL1991" s="14"/>
      <c r="BM1991" s="14"/>
      <c r="BN1991" s="14"/>
    </row>
    <row r="1992" spans="4:66" x14ac:dyDescent="0.25">
      <c r="D1992"/>
      <c r="E1992" s="10"/>
      <c r="F1992" s="10"/>
      <c r="G1992" s="10"/>
      <c r="H1992" s="10"/>
      <c r="I1992" s="10"/>
      <c r="J1992" s="10"/>
      <c r="K1992" s="12"/>
      <c r="L1992" s="12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4"/>
      <c r="BK1992" s="14"/>
      <c r="BL1992" s="14"/>
      <c r="BM1992" s="14"/>
      <c r="BN1992" s="14"/>
    </row>
    <row r="1993" spans="4:66" x14ac:dyDescent="0.25">
      <c r="D1993"/>
      <c r="E1993" s="10"/>
      <c r="F1993" s="10"/>
      <c r="G1993" s="10"/>
      <c r="H1993" s="10"/>
      <c r="I1993" s="10"/>
      <c r="J1993" s="10"/>
      <c r="K1993" s="12"/>
      <c r="L1993" s="12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4"/>
      <c r="BK1993" s="14"/>
      <c r="BL1993" s="14"/>
      <c r="BM1993" s="14"/>
      <c r="BN1993" s="14"/>
    </row>
    <row r="1994" spans="4:66" x14ac:dyDescent="0.25">
      <c r="D1994"/>
      <c r="E1994" s="10"/>
      <c r="F1994" s="10"/>
      <c r="G1994" s="10"/>
      <c r="H1994" s="10"/>
      <c r="I1994" s="10"/>
      <c r="J1994" s="10"/>
      <c r="K1994" s="12"/>
      <c r="L1994" s="12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4"/>
      <c r="BK1994" s="14"/>
      <c r="BL1994" s="14"/>
      <c r="BM1994" s="14"/>
      <c r="BN1994" s="14"/>
    </row>
    <row r="1995" spans="4:66" x14ac:dyDescent="0.25">
      <c r="D1995"/>
      <c r="E1995" s="10"/>
      <c r="F1995" s="10"/>
      <c r="G1995" s="10"/>
      <c r="H1995" s="10"/>
      <c r="I1995" s="10"/>
      <c r="J1995" s="10"/>
      <c r="K1995" s="12"/>
      <c r="L1995" s="12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4"/>
      <c r="BK1995" s="14"/>
      <c r="BL1995" s="14"/>
      <c r="BM1995" s="14"/>
      <c r="BN1995" s="14"/>
    </row>
    <row r="1996" spans="4:66" x14ac:dyDescent="0.25">
      <c r="D1996"/>
      <c r="E1996" s="10"/>
      <c r="F1996" s="10"/>
      <c r="G1996" s="10"/>
      <c r="H1996" s="10"/>
      <c r="I1996" s="10"/>
      <c r="J1996" s="10"/>
      <c r="K1996" s="12"/>
      <c r="L1996" s="12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4"/>
      <c r="BK1996" s="14"/>
      <c r="BL1996" s="14"/>
      <c r="BM1996" s="14"/>
      <c r="BN1996" s="14"/>
    </row>
    <row r="1997" spans="4:66" x14ac:dyDescent="0.25">
      <c r="D1997"/>
      <c r="E1997" s="10"/>
      <c r="F1997" s="10"/>
      <c r="G1997" s="10"/>
      <c r="H1997" s="10"/>
      <c r="I1997" s="10"/>
      <c r="J1997" s="10"/>
      <c r="K1997" s="12"/>
      <c r="L1997" s="12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4"/>
      <c r="BK1997" s="14"/>
      <c r="BL1997" s="14"/>
      <c r="BM1997" s="14"/>
      <c r="BN1997" s="14"/>
    </row>
    <row r="1998" spans="4:66" x14ac:dyDescent="0.25">
      <c r="D1998"/>
      <c r="E1998" s="10"/>
      <c r="F1998" s="10"/>
      <c r="G1998" s="10"/>
      <c r="H1998" s="10"/>
      <c r="I1998" s="10"/>
      <c r="J1998" s="10"/>
      <c r="K1998" s="12"/>
      <c r="L1998" s="12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4"/>
      <c r="BK1998" s="14"/>
      <c r="BL1998" s="14"/>
      <c r="BM1998" s="14"/>
      <c r="BN1998" s="14"/>
    </row>
    <row r="1999" spans="4:66" x14ac:dyDescent="0.25">
      <c r="D1999"/>
      <c r="E1999" s="10"/>
      <c r="F1999" s="10"/>
      <c r="G1999" s="10"/>
      <c r="H1999" s="10"/>
      <c r="I1999" s="10"/>
      <c r="J1999" s="10"/>
      <c r="K1999" s="12"/>
      <c r="L1999" s="12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4"/>
      <c r="BK1999" s="14"/>
      <c r="BL1999" s="14"/>
      <c r="BM1999" s="14"/>
      <c r="BN1999" s="14"/>
    </row>
    <row r="2000" spans="4:66" x14ac:dyDescent="0.25">
      <c r="D2000"/>
      <c r="E2000" s="10"/>
      <c r="F2000" s="10"/>
      <c r="G2000" s="10"/>
      <c r="H2000" s="10"/>
      <c r="I2000" s="10"/>
      <c r="J2000" s="10"/>
      <c r="K2000" s="12"/>
      <c r="L2000" s="12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4"/>
      <c r="BK2000" s="14"/>
      <c r="BL2000" s="14"/>
      <c r="BM2000" s="14"/>
      <c r="BN2000" s="14"/>
    </row>
    <row r="2001" spans="4:66" x14ac:dyDescent="0.25">
      <c r="D2001"/>
      <c r="E2001" s="10"/>
      <c r="F2001" s="10"/>
      <c r="G2001" s="10"/>
      <c r="H2001" s="10"/>
      <c r="I2001" s="10"/>
      <c r="J2001" s="10"/>
      <c r="K2001" s="12"/>
      <c r="L2001" s="12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4"/>
      <c r="BK2001" s="14"/>
      <c r="BL2001" s="14"/>
      <c r="BM2001" s="14"/>
      <c r="BN2001" s="14"/>
    </row>
    <row r="2002" spans="4:66" x14ac:dyDescent="0.25">
      <c r="D2002"/>
      <c r="E2002" s="10"/>
      <c r="F2002" s="10"/>
      <c r="G2002" s="10"/>
      <c r="H2002" s="10"/>
      <c r="I2002" s="10"/>
      <c r="J2002" s="10"/>
      <c r="K2002" s="12"/>
      <c r="L2002" s="12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4"/>
      <c r="BK2002" s="14"/>
      <c r="BL2002" s="14"/>
      <c r="BM2002" s="14"/>
      <c r="BN2002" s="14"/>
    </row>
    <row r="2003" spans="4:66" x14ac:dyDescent="0.25">
      <c r="D2003"/>
      <c r="E2003" s="10"/>
      <c r="F2003" s="10"/>
      <c r="G2003" s="10"/>
      <c r="H2003" s="10"/>
      <c r="I2003" s="10"/>
      <c r="J2003" s="10"/>
      <c r="K2003" s="12"/>
      <c r="L2003" s="12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4"/>
      <c r="BK2003" s="14"/>
      <c r="BL2003" s="14"/>
      <c r="BM2003" s="14"/>
      <c r="BN2003" s="14"/>
    </row>
    <row r="2004" spans="4:66" x14ac:dyDescent="0.25">
      <c r="D2004"/>
      <c r="E2004" s="10"/>
      <c r="F2004" s="10"/>
      <c r="G2004" s="10"/>
      <c r="H2004" s="10"/>
      <c r="I2004" s="10"/>
      <c r="J2004" s="10"/>
      <c r="K2004" s="12"/>
      <c r="L2004" s="12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4"/>
      <c r="BK2004" s="14"/>
      <c r="BL2004" s="14"/>
      <c r="BM2004" s="14"/>
      <c r="BN2004" s="14"/>
    </row>
    <row r="2005" spans="4:66" x14ac:dyDescent="0.25">
      <c r="D2005"/>
      <c r="E2005" s="10"/>
      <c r="F2005" s="10"/>
      <c r="G2005" s="10"/>
      <c r="H2005" s="10"/>
      <c r="I2005" s="10"/>
      <c r="J2005" s="10"/>
      <c r="K2005" s="12"/>
      <c r="L2005" s="12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4"/>
      <c r="BK2005" s="14"/>
      <c r="BL2005" s="14"/>
      <c r="BM2005" s="14"/>
      <c r="BN2005" s="14"/>
    </row>
    <row r="2006" spans="4:66" x14ac:dyDescent="0.25">
      <c r="D2006"/>
      <c r="E2006" s="10"/>
      <c r="F2006" s="10"/>
      <c r="G2006" s="10"/>
      <c r="H2006" s="10"/>
      <c r="I2006" s="10"/>
      <c r="J2006" s="10"/>
      <c r="K2006" s="12"/>
      <c r="L2006" s="12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4"/>
      <c r="BK2006" s="14"/>
      <c r="BL2006" s="14"/>
      <c r="BM2006" s="14"/>
      <c r="BN2006" s="14"/>
    </row>
    <row r="2007" spans="4:66" x14ac:dyDescent="0.25">
      <c r="D2007"/>
      <c r="E2007" s="10"/>
      <c r="F2007" s="10"/>
      <c r="G2007" s="10"/>
      <c r="H2007" s="10"/>
      <c r="I2007" s="10"/>
      <c r="J2007" s="10"/>
      <c r="K2007" s="12"/>
      <c r="L2007" s="12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4"/>
      <c r="BK2007" s="14"/>
      <c r="BL2007" s="14"/>
      <c r="BM2007" s="14"/>
      <c r="BN2007" s="14"/>
    </row>
    <row r="2008" spans="4:66" x14ac:dyDescent="0.25">
      <c r="D2008"/>
      <c r="E2008" s="10"/>
      <c r="F2008" s="10"/>
      <c r="G2008" s="10"/>
      <c r="H2008" s="10"/>
      <c r="I2008" s="10"/>
      <c r="J2008" s="10"/>
      <c r="K2008" s="12"/>
      <c r="L2008" s="12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4"/>
      <c r="BK2008" s="14"/>
      <c r="BL2008" s="14"/>
      <c r="BM2008" s="14"/>
      <c r="BN2008" s="14"/>
    </row>
    <row r="2009" spans="4:66" x14ac:dyDescent="0.25">
      <c r="D2009"/>
      <c r="E2009" s="10"/>
      <c r="F2009" s="10"/>
      <c r="G2009" s="10"/>
      <c r="H2009" s="10"/>
      <c r="I2009" s="10"/>
      <c r="J2009" s="10"/>
      <c r="K2009" s="12"/>
      <c r="L2009" s="12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4"/>
      <c r="BK2009" s="14"/>
      <c r="BL2009" s="14"/>
      <c r="BM2009" s="14"/>
      <c r="BN2009" s="14"/>
    </row>
    <row r="2010" spans="4:66" x14ac:dyDescent="0.25">
      <c r="D2010"/>
      <c r="E2010" s="10"/>
      <c r="F2010" s="10"/>
      <c r="G2010" s="10"/>
      <c r="H2010" s="10"/>
      <c r="I2010" s="10"/>
      <c r="J2010" s="10"/>
      <c r="K2010" s="12"/>
      <c r="L2010" s="12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4"/>
      <c r="BK2010" s="14"/>
      <c r="BL2010" s="14"/>
      <c r="BM2010" s="14"/>
      <c r="BN2010" s="14"/>
    </row>
    <row r="2011" spans="4:66" x14ac:dyDescent="0.25">
      <c r="D2011"/>
      <c r="E2011" s="10"/>
      <c r="F2011" s="10"/>
      <c r="G2011" s="10"/>
      <c r="H2011" s="10"/>
      <c r="I2011" s="10"/>
      <c r="J2011" s="10"/>
      <c r="K2011" s="12"/>
      <c r="L2011" s="12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4"/>
      <c r="BK2011" s="14"/>
      <c r="BL2011" s="14"/>
      <c r="BM2011" s="14"/>
      <c r="BN2011" s="14"/>
    </row>
    <row r="2012" spans="4:66" x14ac:dyDescent="0.25">
      <c r="D2012"/>
      <c r="E2012" s="10"/>
      <c r="F2012" s="10"/>
      <c r="G2012" s="10"/>
      <c r="H2012" s="10"/>
      <c r="I2012" s="10"/>
      <c r="J2012" s="10"/>
      <c r="K2012" s="12"/>
      <c r="L2012" s="12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4"/>
      <c r="BK2012" s="14"/>
      <c r="BL2012" s="14"/>
      <c r="BM2012" s="14"/>
      <c r="BN2012" s="14"/>
    </row>
    <row r="2013" spans="4:66" x14ac:dyDescent="0.25">
      <c r="D2013"/>
      <c r="E2013" s="10"/>
      <c r="F2013" s="10"/>
      <c r="G2013" s="10"/>
      <c r="H2013" s="10"/>
      <c r="I2013" s="10"/>
      <c r="J2013" s="10"/>
      <c r="K2013" s="12"/>
      <c r="L2013" s="12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4"/>
      <c r="BK2013" s="14"/>
      <c r="BL2013" s="14"/>
      <c r="BM2013" s="14"/>
      <c r="BN2013" s="14"/>
    </row>
    <row r="2014" spans="4:66" x14ac:dyDescent="0.25">
      <c r="D2014"/>
      <c r="E2014" s="10"/>
      <c r="F2014" s="10"/>
      <c r="G2014" s="10"/>
      <c r="H2014" s="10"/>
      <c r="I2014" s="10"/>
      <c r="J2014" s="10"/>
      <c r="K2014" s="12"/>
      <c r="L2014" s="12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4"/>
      <c r="BK2014" s="14"/>
      <c r="BL2014" s="14"/>
      <c r="BM2014" s="14"/>
      <c r="BN2014" s="14"/>
    </row>
    <row r="2015" spans="4:66" x14ac:dyDescent="0.25">
      <c r="D2015"/>
      <c r="E2015" s="10"/>
      <c r="F2015" s="10"/>
      <c r="G2015" s="10"/>
      <c r="H2015" s="10"/>
      <c r="I2015" s="10"/>
      <c r="J2015" s="10"/>
      <c r="K2015" s="12"/>
      <c r="L2015" s="12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4"/>
      <c r="BK2015" s="14"/>
      <c r="BL2015" s="14"/>
      <c r="BM2015" s="14"/>
      <c r="BN2015" s="14"/>
    </row>
    <row r="2016" spans="4:66" x14ac:dyDescent="0.25">
      <c r="D2016"/>
      <c r="E2016" s="10"/>
      <c r="F2016" s="10"/>
      <c r="G2016" s="10"/>
      <c r="H2016" s="10"/>
      <c r="I2016" s="10"/>
      <c r="J2016" s="10"/>
      <c r="K2016" s="12"/>
      <c r="L2016" s="12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4"/>
      <c r="BK2016" s="14"/>
      <c r="BL2016" s="14"/>
      <c r="BM2016" s="14"/>
      <c r="BN2016" s="14"/>
    </row>
    <row r="2017" spans="4:66" x14ac:dyDescent="0.25">
      <c r="D2017"/>
      <c r="E2017" s="10"/>
      <c r="F2017" s="10"/>
      <c r="G2017" s="10"/>
      <c r="H2017" s="10"/>
      <c r="I2017" s="10"/>
      <c r="J2017" s="10"/>
      <c r="K2017" s="12"/>
      <c r="L2017" s="12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4"/>
      <c r="BK2017" s="14"/>
      <c r="BL2017" s="14"/>
      <c r="BM2017" s="14"/>
      <c r="BN2017" s="14"/>
    </row>
    <row r="2018" spans="4:66" x14ac:dyDescent="0.25">
      <c r="D2018"/>
      <c r="E2018" s="10"/>
      <c r="F2018" s="10"/>
      <c r="G2018" s="10"/>
      <c r="H2018" s="10"/>
      <c r="I2018" s="10"/>
      <c r="J2018" s="10"/>
      <c r="K2018" s="12"/>
      <c r="L2018" s="12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4"/>
      <c r="BK2018" s="14"/>
      <c r="BL2018" s="14"/>
      <c r="BM2018" s="14"/>
      <c r="BN2018" s="14"/>
    </row>
    <row r="2019" spans="4:66" x14ac:dyDescent="0.25">
      <c r="D2019"/>
      <c r="E2019" s="10"/>
      <c r="F2019" s="10"/>
      <c r="G2019" s="10"/>
      <c r="H2019" s="10"/>
      <c r="I2019" s="10"/>
      <c r="J2019" s="10"/>
      <c r="K2019" s="12"/>
      <c r="L2019" s="12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4"/>
      <c r="BK2019" s="14"/>
      <c r="BL2019" s="14"/>
      <c r="BM2019" s="14"/>
      <c r="BN2019" s="14"/>
    </row>
    <row r="2020" spans="4:66" x14ac:dyDescent="0.25">
      <c r="D2020"/>
      <c r="E2020" s="10"/>
      <c r="F2020" s="10"/>
      <c r="G2020" s="10"/>
      <c r="H2020" s="10"/>
      <c r="I2020" s="10"/>
      <c r="J2020" s="10"/>
      <c r="K2020" s="12"/>
      <c r="L2020" s="12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4"/>
      <c r="BK2020" s="14"/>
      <c r="BL2020" s="14"/>
      <c r="BM2020" s="14"/>
      <c r="BN2020" s="14"/>
    </row>
    <row r="2021" spans="4:66" x14ac:dyDescent="0.25">
      <c r="D2021"/>
      <c r="E2021" s="10"/>
      <c r="F2021" s="10"/>
      <c r="G2021" s="10"/>
      <c r="H2021" s="10"/>
      <c r="I2021" s="10"/>
      <c r="J2021" s="10"/>
      <c r="K2021" s="12"/>
      <c r="L2021" s="12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4"/>
      <c r="BK2021" s="14"/>
      <c r="BL2021" s="14"/>
      <c r="BM2021" s="14"/>
      <c r="BN2021" s="14"/>
    </row>
    <row r="2022" spans="4:66" x14ac:dyDescent="0.25">
      <c r="D2022"/>
      <c r="E2022" s="10"/>
      <c r="F2022" s="10"/>
      <c r="G2022" s="10"/>
      <c r="H2022" s="10"/>
      <c r="I2022" s="10"/>
      <c r="J2022" s="10"/>
      <c r="K2022" s="12"/>
      <c r="L2022" s="12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4"/>
      <c r="BK2022" s="14"/>
      <c r="BL2022" s="14"/>
      <c r="BM2022" s="14"/>
      <c r="BN2022" s="14"/>
    </row>
    <row r="2023" spans="4:66" x14ac:dyDescent="0.25">
      <c r="D2023"/>
      <c r="E2023" s="10"/>
      <c r="F2023" s="10"/>
      <c r="G2023" s="10"/>
      <c r="H2023" s="10"/>
      <c r="I2023" s="10"/>
      <c r="J2023" s="10"/>
      <c r="K2023" s="12"/>
      <c r="L2023" s="12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4"/>
      <c r="BK2023" s="14"/>
      <c r="BL2023" s="14"/>
      <c r="BM2023" s="14"/>
      <c r="BN2023" s="14"/>
    </row>
    <row r="2024" spans="4:66" x14ac:dyDescent="0.25">
      <c r="D2024"/>
      <c r="E2024" s="10"/>
      <c r="F2024" s="10"/>
      <c r="G2024" s="10"/>
      <c r="H2024" s="10"/>
      <c r="I2024" s="10"/>
      <c r="J2024" s="10"/>
      <c r="K2024" s="12"/>
      <c r="L2024" s="12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4"/>
      <c r="BK2024" s="14"/>
      <c r="BL2024" s="14"/>
      <c r="BM2024" s="14"/>
      <c r="BN2024" s="14"/>
    </row>
    <row r="2025" spans="4:66" x14ac:dyDescent="0.25">
      <c r="D2025"/>
      <c r="E2025" s="10"/>
      <c r="F2025" s="10"/>
      <c r="G2025" s="10"/>
      <c r="H2025" s="10"/>
      <c r="I2025" s="10"/>
      <c r="J2025" s="10"/>
      <c r="K2025" s="12"/>
      <c r="L2025" s="12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4"/>
      <c r="BK2025" s="14"/>
      <c r="BL2025" s="14"/>
      <c r="BM2025" s="14"/>
      <c r="BN2025" s="14"/>
    </row>
    <row r="2026" spans="4:66" x14ac:dyDescent="0.25">
      <c r="D2026"/>
      <c r="E2026" s="10"/>
      <c r="F2026" s="10"/>
      <c r="G2026" s="10"/>
      <c r="H2026" s="10"/>
      <c r="I2026" s="10"/>
      <c r="J2026" s="10"/>
      <c r="K2026" s="12"/>
      <c r="L2026" s="12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4"/>
      <c r="BK2026" s="14"/>
      <c r="BL2026" s="14"/>
      <c r="BM2026" s="14"/>
      <c r="BN2026" s="14"/>
    </row>
    <row r="2027" spans="4:66" x14ac:dyDescent="0.25">
      <c r="D2027"/>
      <c r="E2027" s="10"/>
      <c r="F2027" s="10"/>
      <c r="G2027" s="10"/>
      <c r="H2027" s="10"/>
      <c r="I2027" s="10"/>
      <c r="J2027" s="10"/>
      <c r="K2027" s="12"/>
      <c r="L2027" s="12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4"/>
      <c r="BK2027" s="14"/>
      <c r="BL2027" s="14"/>
      <c r="BM2027" s="14"/>
      <c r="BN2027" s="14"/>
    </row>
    <row r="2028" spans="4:66" s="15" customFormat="1" x14ac:dyDescent="0.25">
      <c r="K2028" s="17"/>
      <c r="L2028" s="17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8"/>
      <c r="Z2028" s="18"/>
      <c r="AA2028" s="18"/>
      <c r="AB2028" s="18"/>
      <c r="AC2028" s="18"/>
      <c r="AD2028" s="18"/>
      <c r="AE2028" s="18"/>
      <c r="AF2028" s="18"/>
      <c r="AG2028" s="18"/>
      <c r="AH2028" s="18"/>
      <c r="AI2028" s="18"/>
      <c r="AJ2028" s="18"/>
      <c r="AK2028" s="18"/>
      <c r="AL2028" s="18"/>
      <c r="AM2028" s="18"/>
      <c r="AN2028" s="18"/>
      <c r="AO2028" s="18"/>
      <c r="AP2028" s="18"/>
      <c r="AQ2028" s="18"/>
      <c r="AR2028" s="18"/>
      <c r="AS2028" s="18"/>
      <c r="AT2028" s="18"/>
      <c r="AU2028" s="18"/>
      <c r="AV2028" s="18"/>
      <c r="AW2028" s="18"/>
      <c r="AX2028" s="18"/>
      <c r="AY2028" s="18"/>
      <c r="AZ2028" s="18"/>
      <c r="BA2028" s="18"/>
      <c r="BB2028" s="18"/>
      <c r="BC2028" s="18"/>
      <c r="BD2028" s="18"/>
      <c r="BE2028" s="18"/>
      <c r="BF2028" s="18"/>
      <c r="BG2028" s="18"/>
      <c r="BH2028" s="18"/>
      <c r="BI2028" s="18"/>
      <c r="BJ2028" s="19"/>
      <c r="BK2028" s="19"/>
      <c r="BL2028" s="19"/>
      <c r="BM2028" s="19"/>
      <c r="BN2028" s="19"/>
    </row>
    <row r="2029" spans="4:66" x14ac:dyDescent="0.25">
      <c r="D2029" s="7"/>
      <c r="E2029" s="10"/>
      <c r="F2029" s="10"/>
      <c r="G2029" s="10"/>
      <c r="H2029" s="10"/>
      <c r="I2029" s="10"/>
      <c r="J2029" s="10"/>
      <c r="K2029" s="12"/>
      <c r="L2029" s="12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4"/>
      <c r="BK2029" s="14"/>
      <c r="BL2029" s="14"/>
      <c r="BM2029" s="14"/>
      <c r="BN2029" s="14"/>
    </row>
    <row r="2030" spans="4:66" x14ac:dyDescent="0.25">
      <c r="D2030" s="7"/>
      <c r="E2030" s="10"/>
      <c r="F2030" s="10"/>
      <c r="G2030" s="10"/>
      <c r="H2030" s="10"/>
      <c r="I2030" s="10"/>
      <c r="J2030" s="10"/>
      <c r="K2030" s="12"/>
      <c r="L2030" s="12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4"/>
      <c r="BK2030" s="14"/>
      <c r="BL2030" s="14"/>
      <c r="BM2030" s="14"/>
      <c r="BN2030" s="14"/>
    </row>
    <row r="2031" spans="4:66" x14ac:dyDescent="0.25">
      <c r="D2031" s="7"/>
      <c r="E2031" s="10"/>
      <c r="F2031" s="10"/>
      <c r="G2031" s="10"/>
      <c r="H2031" s="10"/>
      <c r="I2031" s="10"/>
      <c r="J2031" s="10"/>
      <c r="K2031" s="12"/>
      <c r="L2031" s="12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4"/>
      <c r="BK2031" s="14"/>
      <c r="BL2031" s="14"/>
      <c r="BM2031" s="14"/>
      <c r="BN2031" s="14"/>
    </row>
    <row r="2032" spans="4:66" x14ac:dyDescent="0.25">
      <c r="D2032" s="7"/>
      <c r="E2032" s="10"/>
      <c r="F2032" s="10"/>
      <c r="G2032" s="10"/>
      <c r="H2032" s="10"/>
      <c r="I2032" s="10"/>
      <c r="J2032" s="10"/>
      <c r="K2032" s="12"/>
      <c r="L2032" s="12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4"/>
      <c r="BK2032" s="14"/>
      <c r="BL2032" s="14"/>
      <c r="BM2032" s="14"/>
      <c r="BN2032" s="14"/>
    </row>
    <row r="2033" spans="4:66" x14ac:dyDescent="0.25">
      <c r="D2033" s="7"/>
      <c r="E2033" s="10"/>
      <c r="F2033" s="10"/>
      <c r="G2033" s="10"/>
      <c r="H2033" s="10"/>
      <c r="I2033" s="10"/>
      <c r="J2033" s="10"/>
      <c r="K2033" s="12"/>
      <c r="L2033" s="12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4"/>
      <c r="BK2033" s="14"/>
      <c r="BL2033" s="14"/>
      <c r="BM2033" s="14"/>
      <c r="BN2033" s="14"/>
    </row>
    <row r="2034" spans="4:66" x14ac:dyDescent="0.25">
      <c r="D2034" s="7"/>
      <c r="E2034" s="10"/>
      <c r="F2034" s="10"/>
      <c r="G2034" s="10"/>
      <c r="H2034" s="10"/>
      <c r="I2034" s="10"/>
      <c r="J2034" s="10"/>
      <c r="K2034" s="12"/>
      <c r="L2034" s="12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4"/>
      <c r="BK2034" s="14"/>
      <c r="BL2034" s="14"/>
      <c r="BM2034" s="14"/>
      <c r="BN2034" s="14"/>
    </row>
    <row r="2035" spans="4:66" x14ac:dyDescent="0.25">
      <c r="D2035" s="7"/>
      <c r="E2035" s="10"/>
      <c r="F2035" s="10"/>
      <c r="G2035" s="10"/>
      <c r="H2035" s="10"/>
      <c r="I2035" s="10"/>
      <c r="J2035" s="10"/>
      <c r="K2035" s="12"/>
      <c r="L2035" s="12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4"/>
      <c r="BK2035" s="14"/>
      <c r="BL2035" s="14"/>
      <c r="BM2035" s="14"/>
      <c r="BN2035" s="14"/>
    </row>
    <row r="2036" spans="4:66" x14ac:dyDescent="0.25">
      <c r="D2036" s="7"/>
      <c r="E2036" s="10"/>
      <c r="F2036" s="10"/>
      <c r="G2036" s="10"/>
      <c r="H2036" s="10"/>
      <c r="I2036" s="10"/>
      <c r="J2036" s="10"/>
      <c r="K2036" s="12"/>
      <c r="L2036" s="12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4"/>
      <c r="BK2036" s="14"/>
      <c r="BL2036" s="14"/>
      <c r="BM2036" s="14"/>
      <c r="BN2036" s="14"/>
    </row>
    <row r="2037" spans="4:66" x14ac:dyDescent="0.25">
      <c r="D2037" s="7"/>
      <c r="E2037" s="10"/>
      <c r="F2037" s="10"/>
      <c r="G2037" s="10"/>
      <c r="H2037" s="10"/>
      <c r="I2037" s="10"/>
      <c r="J2037" s="10"/>
      <c r="K2037" s="12"/>
      <c r="L2037" s="12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4"/>
      <c r="BK2037" s="14"/>
      <c r="BL2037" s="14"/>
      <c r="BM2037" s="14"/>
      <c r="BN2037" s="14"/>
    </row>
    <row r="2038" spans="4:66" x14ac:dyDescent="0.25">
      <c r="D2038" s="7"/>
      <c r="E2038" s="10"/>
      <c r="F2038" s="10"/>
      <c r="G2038" s="10"/>
      <c r="H2038" s="10"/>
      <c r="I2038" s="10"/>
      <c r="J2038" s="10"/>
      <c r="K2038" s="12"/>
      <c r="L2038" s="12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4"/>
      <c r="BK2038" s="14"/>
      <c r="BL2038" s="14"/>
      <c r="BM2038" s="14"/>
      <c r="BN2038" s="14"/>
    </row>
    <row r="2039" spans="4:66" x14ac:dyDescent="0.25">
      <c r="D2039" s="7"/>
      <c r="E2039" s="10"/>
      <c r="F2039" s="10"/>
      <c r="G2039" s="10"/>
      <c r="H2039" s="10"/>
      <c r="I2039" s="10"/>
      <c r="J2039" s="10"/>
      <c r="K2039" s="12"/>
      <c r="L2039" s="12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4"/>
      <c r="BK2039" s="14"/>
      <c r="BL2039" s="14"/>
      <c r="BM2039" s="14"/>
      <c r="BN2039" s="14"/>
    </row>
    <row r="2040" spans="4:66" x14ac:dyDescent="0.25">
      <c r="D2040" s="7"/>
      <c r="E2040" s="10"/>
      <c r="F2040" s="10"/>
      <c r="G2040" s="10"/>
      <c r="H2040" s="10"/>
      <c r="I2040" s="10"/>
      <c r="J2040" s="10"/>
      <c r="K2040" s="12"/>
      <c r="L2040" s="12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4"/>
      <c r="BK2040" s="14"/>
      <c r="BL2040" s="14"/>
      <c r="BM2040" s="14"/>
      <c r="BN2040" s="14"/>
    </row>
    <row r="2041" spans="4:66" x14ac:dyDescent="0.25">
      <c r="D2041" s="7"/>
      <c r="E2041" s="10"/>
      <c r="F2041" s="10"/>
      <c r="G2041" s="10"/>
      <c r="H2041" s="10"/>
      <c r="I2041" s="10"/>
      <c r="J2041" s="10"/>
      <c r="K2041" s="12"/>
      <c r="L2041" s="12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4"/>
      <c r="BK2041" s="14"/>
      <c r="BL2041" s="14"/>
      <c r="BM2041" s="14"/>
      <c r="BN2041" s="14"/>
    </row>
    <row r="2042" spans="4:66" x14ac:dyDescent="0.25">
      <c r="D2042" s="7"/>
      <c r="E2042" s="10"/>
      <c r="F2042" s="10"/>
      <c r="G2042" s="10"/>
      <c r="H2042" s="10"/>
      <c r="I2042" s="10"/>
      <c r="J2042" s="10"/>
      <c r="K2042" s="12"/>
      <c r="L2042" s="12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4"/>
      <c r="BK2042" s="14"/>
      <c r="BL2042" s="14"/>
      <c r="BM2042" s="14"/>
      <c r="BN2042" s="14"/>
    </row>
    <row r="2043" spans="4:66" x14ac:dyDescent="0.25">
      <c r="D2043" s="7"/>
      <c r="E2043" s="10"/>
      <c r="F2043" s="10"/>
      <c r="G2043" s="10"/>
      <c r="H2043" s="10"/>
      <c r="I2043" s="10"/>
      <c r="J2043" s="10"/>
      <c r="K2043" s="12"/>
      <c r="L2043" s="12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4"/>
      <c r="BK2043" s="14"/>
      <c r="BL2043" s="14"/>
      <c r="BM2043" s="14"/>
      <c r="BN2043" s="14"/>
    </row>
    <row r="2044" spans="4:66" x14ac:dyDescent="0.25">
      <c r="D2044" s="7"/>
      <c r="E2044" s="10"/>
      <c r="F2044" s="10"/>
      <c r="G2044" s="10"/>
      <c r="H2044" s="10"/>
      <c r="I2044" s="10"/>
      <c r="J2044" s="10"/>
      <c r="K2044" s="12"/>
      <c r="L2044" s="12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4"/>
      <c r="BK2044" s="14"/>
      <c r="BL2044" s="14"/>
      <c r="BM2044" s="14"/>
      <c r="BN2044" s="14"/>
    </row>
    <row r="2045" spans="4:66" x14ac:dyDescent="0.25">
      <c r="D2045" s="7"/>
      <c r="E2045" s="10"/>
      <c r="F2045" s="10"/>
      <c r="G2045" s="10"/>
      <c r="H2045" s="10"/>
      <c r="I2045" s="10"/>
      <c r="J2045" s="10"/>
      <c r="K2045" s="12"/>
      <c r="L2045" s="12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4"/>
      <c r="BK2045" s="14"/>
      <c r="BL2045" s="14"/>
      <c r="BM2045" s="14"/>
      <c r="BN2045" s="14"/>
    </row>
    <row r="2046" spans="4:66" x14ac:dyDescent="0.25">
      <c r="D2046" s="7"/>
      <c r="E2046" s="10"/>
      <c r="F2046" s="10"/>
      <c r="G2046" s="10"/>
      <c r="H2046" s="10"/>
      <c r="I2046" s="10"/>
      <c r="J2046" s="10"/>
      <c r="K2046" s="12"/>
      <c r="L2046" s="12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4"/>
      <c r="BK2046" s="14"/>
      <c r="BL2046" s="14"/>
      <c r="BM2046" s="14"/>
      <c r="BN2046" s="14"/>
    </row>
    <row r="2047" spans="4:66" x14ac:dyDescent="0.25">
      <c r="D2047" s="7"/>
      <c r="E2047" s="10"/>
      <c r="F2047" s="10"/>
      <c r="G2047" s="10"/>
      <c r="H2047" s="10"/>
      <c r="I2047" s="10"/>
      <c r="J2047" s="10"/>
      <c r="K2047" s="12"/>
      <c r="L2047" s="12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4"/>
      <c r="BK2047" s="14"/>
      <c r="BL2047" s="14"/>
      <c r="BM2047" s="14"/>
      <c r="BN2047" s="14"/>
    </row>
    <row r="2048" spans="4:66" x14ac:dyDescent="0.25">
      <c r="D2048" s="7"/>
      <c r="E2048" s="10"/>
      <c r="F2048" s="10"/>
      <c r="G2048" s="10"/>
      <c r="H2048" s="10"/>
      <c r="I2048" s="10"/>
      <c r="J2048" s="10"/>
      <c r="K2048" s="12"/>
      <c r="L2048" s="12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4"/>
      <c r="BK2048" s="14"/>
      <c r="BL2048" s="14"/>
      <c r="BM2048" s="14"/>
      <c r="BN2048" s="14"/>
    </row>
    <row r="2049" spans="4:66" x14ac:dyDescent="0.25">
      <c r="D2049" s="7"/>
      <c r="E2049" s="10"/>
      <c r="F2049" s="10"/>
      <c r="G2049" s="10"/>
      <c r="H2049" s="10"/>
      <c r="I2049" s="10"/>
      <c r="J2049" s="10"/>
      <c r="K2049" s="12"/>
      <c r="L2049" s="12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4"/>
      <c r="BK2049" s="14"/>
      <c r="BL2049" s="14"/>
      <c r="BM2049" s="14"/>
      <c r="BN2049" s="14"/>
    </row>
    <row r="2050" spans="4:66" x14ac:dyDescent="0.25">
      <c r="D2050" s="7"/>
      <c r="E2050" s="10"/>
      <c r="F2050" s="10"/>
      <c r="G2050" s="10"/>
      <c r="H2050" s="10"/>
      <c r="I2050" s="10"/>
      <c r="J2050" s="10"/>
      <c r="K2050" s="12"/>
      <c r="L2050" s="12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4"/>
      <c r="BK2050" s="14"/>
      <c r="BL2050" s="14"/>
      <c r="BM2050" s="14"/>
      <c r="BN2050" s="14"/>
    </row>
    <row r="2051" spans="4:66" x14ac:dyDescent="0.25">
      <c r="D2051" s="7"/>
      <c r="E2051" s="10"/>
      <c r="F2051" s="10"/>
      <c r="G2051" s="10"/>
      <c r="H2051" s="10"/>
      <c r="I2051" s="10"/>
      <c r="J2051" s="10"/>
      <c r="K2051" s="12"/>
      <c r="L2051" s="12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4"/>
      <c r="BK2051" s="14"/>
      <c r="BL2051" s="14"/>
      <c r="BM2051" s="14"/>
      <c r="BN2051" s="14"/>
    </row>
    <row r="2052" spans="4:66" x14ac:dyDescent="0.25">
      <c r="D2052" s="7"/>
      <c r="E2052" s="10"/>
      <c r="F2052" s="10"/>
      <c r="G2052" s="10"/>
      <c r="H2052" s="10"/>
      <c r="I2052" s="10"/>
      <c r="J2052" s="10"/>
      <c r="K2052" s="12"/>
      <c r="L2052" s="12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4"/>
      <c r="BK2052" s="14"/>
      <c r="BL2052" s="14"/>
      <c r="BM2052" s="14"/>
      <c r="BN2052" s="14"/>
    </row>
    <row r="2053" spans="4:66" x14ac:dyDescent="0.25">
      <c r="D2053" s="7"/>
      <c r="E2053" s="10"/>
      <c r="F2053" s="10"/>
      <c r="G2053" s="10"/>
      <c r="H2053" s="10"/>
      <c r="I2053" s="10"/>
      <c r="J2053" s="10"/>
      <c r="K2053" s="12"/>
      <c r="L2053" s="12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4"/>
      <c r="BK2053" s="14"/>
      <c r="BL2053" s="14"/>
      <c r="BM2053" s="14"/>
      <c r="BN2053" s="14"/>
    </row>
    <row r="2054" spans="4:66" x14ac:dyDescent="0.25">
      <c r="D2054" s="7"/>
      <c r="E2054" s="10"/>
      <c r="F2054" s="10"/>
      <c r="G2054" s="10"/>
      <c r="H2054" s="10"/>
      <c r="I2054" s="10"/>
      <c r="J2054" s="10"/>
      <c r="K2054" s="12"/>
      <c r="L2054" s="12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4"/>
      <c r="BK2054" s="14"/>
      <c r="BL2054" s="14"/>
      <c r="BM2054" s="14"/>
      <c r="BN2054" s="14"/>
    </row>
    <row r="2055" spans="4:66" x14ac:dyDescent="0.25">
      <c r="D2055" s="7"/>
      <c r="E2055" s="10"/>
      <c r="F2055" s="10"/>
      <c r="G2055" s="10"/>
      <c r="H2055" s="10"/>
      <c r="I2055" s="10"/>
      <c r="J2055" s="10"/>
      <c r="K2055" s="12"/>
      <c r="L2055" s="12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4"/>
      <c r="BK2055" s="14"/>
      <c r="BL2055" s="14"/>
      <c r="BM2055" s="14"/>
      <c r="BN2055" s="14"/>
    </row>
    <row r="2056" spans="4:66" x14ac:dyDescent="0.25">
      <c r="D2056" s="7"/>
      <c r="E2056" s="10"/>
      <c r="F2056" s="10"/>
      <c r="G2056" s="10"/>
      <c r="H2056" s="10"/>
      <c r="I2056" s="10"/>
      <c r="J2056" s="10"/>
      <c r="K2056" s="12"/>
      <c r="L2056" s="12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4"/>
      <c r="BK2056" s="14"/>
      <c r="BL2056" s="14"/>
      <c r="BM2056" s="14"/>
      <c r="BN2056" s="14"/>
    </row>
    <row r="2057" spans="4:66" x14ac:dyDescent="0.25">
      <c r="D2057" s="7"/>
      <c r="E2057" s="10"/>
      <c r="F2057" s="10"/>
      <c r="G2057" s="10"/>
      <c r="H2057" s="10"/>
      <c r="I2057" s="10"/>
      <c r="J2057" s="10"/>
      <c r="K2057" s="12"/>
      <c r="L2057" s="12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4"/>
      <c r="BK2057" s="14"/>
      <c r="BL2057" s="14"/>
      <c r="BM2057" s="14"/>
      <c r="BN2057" s="14"/>
    </row>
    <row r="2058" spans="4:66" x14ac:dyDescent="0.25">
      <c r="D2058" s="7"/>
      <c r="E2058" s="10"/>
      <c r="F2058" s="10"/>
      <c r="G2058" s="10"/>
      <c r="H2058" s="10"/>
      <c r="I2058" s="10"/>
      <c r="J2058" s="10"/>
      <c r="K2058" s="12"/>
      <c r="L2058" s="12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4"/>
      <c r="BK2058" s="14"/>
      <c r="BL2058" s="14"/>
      <c r="BM2058" s="14"/>
      <c r="BN2058" s="14"/>
    </row>
    <row r="2059" spans="4:66" x14ac:dyDescent="0.25">
      <c r="D2059" s="7"/>
      <c r="E2059" s="10"/>
      <c r="F2059" s="10"/>
      <c r="G2059" s="10"/>
      <c r="H2059" s="10"/>
      <c r="I2059" s="10"/>
      <c r="J2059" s="10"/>
      <c r="K2059" s="12"/>
      <c r="L2059" s="12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4"/>
      <c r="BK2059" s="14"/>
      <c r="BL2059" s="14"/>
      <c r="BM2059" s="14"/>
      <c r="BN2059" s="14"/>
    </row>
    <row r="2060" spans="4:66" x14ac:dyDescent="0.25">
      <c r="D2060" s="7"/>
      <c r="E2060" s="10"/>
      <c r="F2060" s="10"/>
      <c r="G2060" s="10"/>
      <c r="H2060" s="10"/>
      <c r="I2060" s="10"/>
      <c r="J2060" s="10"/>
      <c r="K2060" s="12"/>
      <c r="L2060" s="12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4"/>
      <c r="BK2060" s="14"/>
      <c r="BL2060" s="14"/>
      <c r="BM2060" s="14"/>
      <c r="BN2060" s="14"/>
    </row>
    <row r="2061" spans="4:66" x14ac:dyDescent="0.25">
      <c r="D2061" s="7"/>
      <c r="E2061" s="10"/>
      <c r="F2061" s="10"/>
      <c r="G2061" s="10"/>
      <c r="H2061" s="10"/>
      <c r="I2061" s="10"/>
      <c r="J2061" s="10"/>
      <c r="K2061" s="12"/>
      <c r="L2061" s="12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4"/>
      <c r="BK2061" s="14"/>
      <c r="BL2061" s="14"/>
      <c r="BM2061" s="14"/>
      <c r="BN2061" s="14"/>
    </row>
    <row r="2062" spans="4:66" x14ac:dyDescent="0.25">
      <c r="D2062" s="7"/>
      <c r="E2062" s="10"/>
      <c r="F2062" s="10"/>
      <c r="G2062" s="10"/>
      <c r="H2062" s="10"/>
      <c r="I2062" s="10"/>
      <c r="J2062" s="10"/>
      <c r="K2062" s="12"/>
      <c r="L2062" s="12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4"/>
      <c r="BK2062" s="14"/>
      <c r="BL2062" s="14"/>
      <c r="BM2062" s="14"/>
      <c r="BN2062" s="14"/>
    </row>
    <row r="2063" spans="4:66" x14ac:dyDescent="0.25">
      <c r="D2063" s="7"/>
      <c r="E2063" s="10"/>
      <c r="F2063" s="10"/>
      <c r="G2063" s="10"/>
      <c r="H2063" s="10"/>
      <c r="I2063" s="10"/>
      <c r="J2063" s="10"/>
      <c r="K2063" s="12"/>
      <c r="L2063" s="12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4"/>
      <c r="BK2063" s="14"/>
      <c r="BL2063" s="14"/>
      <c r="BM2063" s="14"/>
      <c r="BN2063" s="14"/>
    </row>
    <row r="2064" spans="4:66" x14ac:dyDescent="0.25">
      <c r="D2064" s="7"/>
      <c r="E2064" s="10"/>
      <c r="F2064" s="10"/>
      <c r="G2064" s="10"/>
      <c r="H2064" s="10"/>
      <c r="I2064" s="10"/>
      <c r="J2064" s="10"/>
      <c r="K2064" s="12"/>
      <c r="L2064" s="12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4"/>
      <c r="BK2064" s="14"/>
      <c r="BL2064" s="14"/>
      <c r="BM2064" s="14"/>
      <c r="BN2064" s="14"/>
    </row>
    <row r="2065" spans="4:66" x14ac:dyDescent="0.25">
      <c r="D2065" s="7"/>
      <c r="E2065" s="10"/>
      <c r="F2065" s="10"/>
      <c r="G2065" s="10"/>
      <c r="H2065" s="10"/>
      <c r="I2065" s="10"/>
      <c r="J2065" s="10"/>
      <c r="K2065" s="12"/>
      <c r="L2065" s="12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4"/>
      <c r="BK2065" s="14"/>
      <c r="BL2065" s="14"/>
      <c r="BM2065" s="14"/>
      <c r="BN2065" s="14"/>
    </row>
    <row r="2066" spans="4:66" x14ac:dyDescent="0.25">
      <c r="D2066" s="7"/>
      <c r="E2066" s="10"/>
      <c r="F2066" s="10"/>
      <c r="G2066" s="10"/>
      <c r="H2066" s="10"/>
      <c r="I2066" s="10"/>
      <c r="J2066" s="10"/>
      <c r="K2066" s="12"/>
      <c r="L2066" s="12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4"/>
      <c r="BK2066" s="14"/>
      <c r="BL2066" s="14"/>
      <c r="BM2066" s="14"/>
      <c r="BN2066" s="14"/>
    </row>
    <row r="2067" spans="4:66" x14ac:dyDescent="0.25">
      <c r="D2067" s="7"/>
      <c r="E2067" s="10"/>
      <c r="F2067" s="10"/>
      <c r="G2067" s="10"/>
      <c r="H2067" s="10"/>
      <c r="I2067" s="10"/>
      <c r="J2067" s="10"/>
      <c r="K2067" s="12"/>
      <c r="L2067" s="12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4"/>
      <c r="BK2067" s="14"/>
      <c r="BL2067" s="14"/>
      <c r="BM2067" s="14"/>
      <c r="BN2067" s="14"/>
    </row>
    <row r="2068" spans="4:66" x14ac:dyDescent="0.25">
      <c r="D2068" s="7"/>
      <c r="E2068" s="10"/>
      <c r="F2068" s="10"/>
      <c r="G2068" s="10"/>
      <c r="H2068" s="10"/>
      <c r="I2068" s="10"/>
      <c r="J2068" s="10"/>
      <c r="K2068" s="12"/>
      <c r="L2068" s="12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4"/>
      <c r="BK2068" s="14"/>
      <c r="BL2068" s="14"/>
      <c r="BM2068" s="14"/>
      <c r="BN2068" s="14"/>
    </row>
    <row r="2069" spans="4:66" x14ac:dyDescent="0.25">
      <c r="D2069" s="7"/>
      <c r="E2069" s="10"/>
      <c r="F2069" s="10"/>
      <c r="G2069" s="10"/>
      <c r="H2069" s="10"/>
      <c r="I2069" s="10"/>
      <c r="J2069" s="10"/>
      <c r="K2069" s="12"/>
      <c r="L2069" s="12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4"/>
      <c r="BK2069" s="14"/>
      <c r="BL2069" s="14"/>
      <c r="BM2069" s="14"/>
      <c r="BN2069" s="14"/>
    </row>
    <row r="2070" spans="4:66" x14ac:dyDescent="0.25">
      <c r="D2070" s="7"/>
      <c r="E2070" s="10"/>
      <c r="F2070" s="10"/>
      <c r="G2070" s="10"/>
      <c r="H2070" s="10"/>
      <c r="I2070" s="10"/>
      <c r="J2070" s="10"/>
      <c r="K2070" s="12"/>
      <c r="L2070" s="12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4"/>
      <c r="BK2070" s="14"/>
      <c r="BL2070" s="14"/>
      <c r="BM2070" s="14"/>
      <c r="BN2070" s="14"/>
    </row>
    <row r="2071" spans="4:66" x14ac:dyDescent="0.25">
      <c r="D2071" s="7"/>
      <c r="E2071" s="10"/>
      <c r="F2071" s="10"/>
      <c r="G2071" s="10"/>
      <c r="H2071" s="10"/>
      <c r="I2071" s="10"/>
      <c r="J2071" s="10"/>
      <c r="K2071" s="12"/>
      <c r="L2071" s="12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4"/>
      <c r="BK2071" s="14"/>
      <c r="BL2071" s="14"/>
      <c r="BM2071" s="14"/>
      <c r="BN2071" s="14"/>
    </row>
    <row r="2072" spans="4:66" x14ac:dyDescent="0.25">
      <c r="D2072" s="7"/>
      <c r="E2072" s="10"/>
      <c r="F2072" s="10"/>
      <c r="G2072" s="10"/>
      <c r="H2072" s="10"/>
      <c r="I2072" s="10"/>
      <c r="J2072" s="10"/>
      <c r="K2072" s="12"/>
      <c r="L2072" s="12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4"/>
      <c r="BK2072" s="14"/>
      <c r="BL2072" s="14"/>
      <c r="BM2072" s="14"/>
      <c r="BN2072" s="14"/>
    </row>
    <row r="2073" spans="4:66" x14ac:dyDescent="0.25">
      <c r="D2073" s="7"/>
      <c r="E2073" s="10"/>
      <c r="F2073" s="10"/>
      <c r="G2073" s="10"/>
      <c r="H2073" s="10"/>
      <c r="I2073" s="10"/>
      <c r="J2073" s="10"/>
      <c r="K2073" s="12"/>
      <c r="L2073" s="12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4"/>
      <c r="BK2073" s="14"/>
      <c r="BL2073" s="14"/>
      <c r="BM2073" s="14"/>
      <c r="BN2073" s="14"/>
    </row>
    <row r="2074" spans="4:66" x14ac:dyDescent="0.25">
      <c r="D2074" s="7"/>
      <c r="E2074" s="10"/>
      <c r="F2074" s="10"/>
      <c r="G2074" s="10"/>
      <c r="H2074" s="10"/>
      <c r="I2074" s="10"/>
      <c r="J2074" s="10"/>
      <c r="K2074" s="12"/>
      <c r="L2074" s="12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4"/>
      <c r="BK2074" s="14"/>
      <c r="BL2074" s="14"/>
      <c r="BM2074" s="14"/>
      <c r="BN2074" s="14"/>
    </row>
    <row r="2075" spans="4:66" x14ac:dyDescent="0.25">
      <c r="D2075" s="7"/>
      <c r="E2075" s="10"/>
      <c r="F2075" s="10"/>
      <c r="G2075" s="10"/>
      <c r="H2075" s="10"/>
      <c r="I2075" s="10"/>
      <c r="J2075" s="10"/>
      <c r="K2075" s="12"/>
      <c r="L2075" s="12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4"/>
      <c r="BK2075" s="14"/>
      <c r="BL2075" s="14"/>
      <c r="BM2075" s="14"/>
      <c r="BN2075" s="14"/>
    </row>
    <row r="2076" spans="4:66" x14ac:dyDescent="0.25">
      <c r="D2076" s="7"/>
      <c r="E2076" s="10"/>
      <c r="F2076" s="10"/>
      <c r="G2076" s="10"/>
      <c r="H2076" s="10"/>
      <c r="I2076" s="10"/>
      <c r="J2076" s="10"/>
      <c r="K2076" s="12"/>
      <c r="L2076" s="12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4"/>
      <c r="BK2076" s="14"/>
      <c r="BL2076" s="14"/>
      <c r="BM2076" s="14"/>
      <c r="BN2076" s="14"/>
    </row>
    <row r="2077" spans="4:66" x14ac:dyDescent="0.25">
      <c r="D2077" s="7"/>
      <c r="E2077" s="10"/>
      <c r="F2077" s="10"/>
      <c r="G2077" s="10"/>
      <c r="H2077" s="10"/>
      <c r="I2077" s="10"/>
      <c r="J2077" s="10"/>
      <c r="K2077" s="12"/>
      <c r="L2077" s="12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4"/>
      <c r="BK2077" s="14"/>
      <c r="BL2077" s="14"/>
      <c r="BM2077" s="14"/>
      <c r="BN2077" s="14"/>
    </row>
    <row r="2078" spans="4:66" x14ac:dyDescent="0.25">
      <c r="D2078" s="7"/>
      <c r="E2078" s="10"/>
      <c r="F2078" s="10"/>
      <c r="G2078" s="10"/>
      <c r="H2078" s="10"/>
      <c r="I2078" s="10"/>
      <c r="J2078" s="10"/>
      <c r="K2078" s="12"/>
      <c r="L2078" s="12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4"/>
      <c r="BK2078" s="14"/>
      <c r="BL2078" s="14"/>
      <c r="BM2078" s="14"/>
      <c r="BN2078" s="14"/>
    </row>
    <row r="2079" spans="4:66" x14ac:dyDescent="0.25">
      <c r="D2079" s="7"/>
      <c r="E2079" s="10"/>
      <c r="F2079" s="10"/>
      <c r="G2079" s="10"/>
      <c r="H2079" s="10"/>
      <c r="I2079" s="10"/>
      <c r="J2079" s="10"/>
      <c r="K2079" s="12"/>
      <c r="L2079" s="12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4"/>
      <c r="BK2079" s="14"/>
      <c r="BL2079" s="14"/>
      <c r="BM2079" s="14"/>
      <c r="BN2079" s="14"/>
    </row>
    <row r="2080" spans="4:66" x14ac:dyDescent="0.25">
      <c r="D2080" s="7"/>
      <c r="E2080" s="10"/>
      <c r="F2080" s="10"/>
      <c r="G2080" s="10"/>
      <c r="H2080" s="10"/>
      <c r="I2080" s="10"/>
      <c r="J2080" s="10"/>
      <c r="K2080" s="12"/>
      <c r="L2080" s="12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4"/>
      <c r="BK2080" s="14"/>
      <c r="BL2080" s="14"/>
      <c r="BM2080" s="14"/>
      <c r="BN2080" s="14"/>
    </row>
    <row r="2081" spans="4:66" x14ac:dyDescent="0.25">
      <c r="D2081" s="7"/>
      <c r="E2081" s="10"/>
      <c r="F2081" s="10"/>
      <c r="G2081" s="10"/>
      <c r="H2081" s="10"/>
      <c r="I2081" s="10"/>
      <c r="J2081" s="10"/>
      <c r="K2081" s="12"/>
      <c r="L2081" s="12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4"/>
      <c r="BK2081" s="14"/>
      <c r="BL2081" s="14"/>
      <c r="BM2081" s="14"/>
      <c r="BN2081" s="14"/>
    </row>
    <row r="2082" spans="4:66" x14ac:dyDescent="0.25">
      <c r="D2082" s="7"/>
      <c r="E2082" s="10"/>
      <c r="F2082" s="10"/>
      <c r="G2082" s="10"/>
      <c r="H2082" s="10"/>
      <c r="I2082" s="10"/>
      <c r="J2082" s="10"/>
      <c r="K2082" s="12"/>
      <c r="L2082" s="12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4"/>
      <c r="BK2082" s="14"/>
      <c r="BL2082" s="14"/>
      <c r="BM2082" s="14"/>
      <c r="BN2082" s="14"/>
    </row>
    <row r="2083" spans="4:66" x14ac:dyDescent="0.25">
      <c r="D2083" s="7"/>
      <c r="E2083" s="10"/>
      <c r="F2083" s="10"/>
      <c r="G2083" s="10"/>
      <c r="H2083" s="10"/>
      <c r="I2083" s="10"/>
      <c r="J2083" s="10"/>
      <c r="K2083" s="12"/>
      <c r="L2083" s="12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4"/>
      <c r="BK2083" s="14"/>
      <c r="BL2083" s="14"/>
      <c r="BM2083" s="14"/>
      <c r="BN2083" s="14"/>
    </row>
    <row r="2084" spans="4:66" x14ac:dyDescent="0.25">
      <c r="D2084" s="7"/>
      <c r="E2084" s="10"/>
      <c r="F2084" s="10"/>
      <c r="G2084" s="10"/>
      <c r="H2084" s="10"/>
      <c r="I2084" s="10"/>
      <c r="J2084" s="10"/>
      <c r="K2084" s="12"/>
      <c r="L2084" s="12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4"/>
      <c r="BK2084" s="14"/>
      <c r="BL2084" s="14"/>
      <c r="BM2084" s="14"/>
      <c r="BN2084" s="14"/>
    </row>
    <row r="2085" spans="4:66" x14ac:dyDescent="0.25">
      <c r="D2085" s="7"/>
      <c r="E2085" s="10"/>
      <c r="F2085" s="10"/>
      <c r="G2085" s="10"/>
      <c r="H2085" s="10"/>
      <c r="I2085" s="10"/>
      <c r="J2085" s="10"/>
      <c r="K2085" s="12"/>
      <c r="L2085" s="12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4"/>
      <c r="BK2085" s="14"/>
      <c r="BL2085" s="14"/>
      <c r="BM2085" s="14"/>
      <c r="BN2085" s="14"/>
    </row>
    <row r="2086" spans="4:66" x14ac:dyDescent="0.25">
      <c r="D2086" s="7"/>
      <c r="E2086" s="10"/>
      <c r="F2086" s="10"/>
      <c r="G2086" s="10"/>
      <c r="H2086" s="10"/>
      <c r="I2086" s="10"/>
      <c r="J2086" s="10"/>
      <c r="K2086" s="12"/>
      <c r="L2086" s="12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4"/>
      <c r="BK2086" s="14"/>
      <c r="BL2086" s="14"/>
      <c r="BM2086" s="14"/>
      <c r="BN2086" s="14"/>
    </row>
    <row r="2087" spans="4:66" x14ac:dyDescent="0.25">
      <c r="D2087" s="7"/>
      <c r="E2087" s="10"/>
      <c r="F2087" s="10"/>
      <c r="G2087" s="10"/>
      <c r="H2087" s="10"/>
      <c r="I2087" s="10"/>
      <c r="J2087" s="10"/>
      <c r="K2087" s="12"/>
      <c r="L2087" s="12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4"/>
      <c r="BK2087" s="14"/>
      <c r="BL2087" s="14"/>
      <c r="BM2087" s="14"/>
      <c r="BN2087" s="14"/>
    </row>
    <row r="2088" spans="4:66" x14ac:dyDescent="0.25">
      <c r="D2088" s="7"/>
      <c r="E2088" s="10"/>
      <c r="F2088" s="10"/>
      <c r="G2088" s="10"/>
      <c r="H2088" s="10"/>
      <c r="I2088" s="10"/>
      <c r="J2088" s="10"/>
      <c r="K2088" s="12"/>
      <c r="L2088" s="12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4"/>
      <c r="BK2088" s="14"/>
      <c r="BL2088" s="14"/>
      <c r="BM2088" s="14"/>
      <c r="BN2088" s="14"/>
    </row>
    <row r="2089" spans="4:66" x14ac:dyDescent="0.25">
      <c r="D2089" s="7"/>
      <c r="E2089" s="10"/>
      <c r="F2089" s="10"/>
      <c r="G2089" s="10"/>
      <c r="H2089" s="10"/>
      <c r="I2089" s="10"/>
      <c r="J2089" s="10"/>
      <c r="K2089" s="12"/>
      <c r="L2089" s="12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4"/>
      <c r="BK2089" s="14"/>
      <c r="BL2089" s="14"/>
      <c r="BM2089" s="14"/>
      <c r="BN2089" s="14"/>
    </row>
    <row r="2090" spans="4:66" x14ac:dyDescent="0.25">
      <c r="D2090" s="7"/>
      <c r="E2090" s="10"/>
      <c r="F2090" s="10"/>
      <c r="G2090" s="10"/>
      <c r="H2090" s="10"/>
      <c r="I2090" s="10"/>
      <c r="J2090" s="10"/>
      <c r="K2090" s="12"/>
      <c r="L2090" s="12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4"/>
      <c r="BK2090" s="14"/>
      <c r="BL2090" s="14"/>
      <c r="BM2090" s="14"/>
      <c r="BN2090" s="14"/>
    </row>
    <row r="2091" spans="4:66" x14ac:dyDescent="0.25">
      <c r="D2091" s="7"/>
      <c r="E2091" s="10"/>
      <c r="F2091" s="10"/>
      <c r="G2091" s="10"/>
      <c r="H2091" s="10"/>
      <c r="I2091" s="10"/>
      <c r="J2091" s="10"/>
      <c r="K2091" s="12"/>
      <c r="L2091" s="12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4"/>
      <c r="BK2091" s="14"/>
      <c r="BL2091" s="14"/>
      <c r="BM2091" s="14"/>
      <c r="BN2091" s="14"/>
    </row>
    <row r="2092" spans="4:66" x14ac:dyDescent="0.25">
      <c r="D2092" s="7"/>
      <c r="E2092" s="10"/>
      <c r="F2092" s="10"/>
      <c r="G2092" s="10"/>
      <c r="H2092" s="10"/>
      <c r="I2092" s="10"/>
      <c r="J2092" s="10"/>
      <c r="K2092" s="12"/>
      <c r="L2092" s="12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4"/>
      <c r="BK2092" s="14"/>
      <c r="BL2092" s="14"/>
      <c r="BM2092" s="14"/>
      <c r="BN2092" s="14"/>
    </row>
    <row r="2093" spans="4:66" x14ac:dyDescent="0.25">
      <c r="D2093" s="7"/>
      <c r="E2093" s="10"/>
      <c r="F2093" s="10"/>
      <c r="G2093" s="10"/>
      <c r="H2093" s="10"/>
      <c r="I2093" s="10"/>
      <c r="J2093" s="10"/>
      <c r="K2093" s="12"/>
      <c r="L2093" s="12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4"/>
      <c r="BK2093" s="14"/>
      <c r="BL2093" s="14"/>
      <c r="BM2093" s="14"/>
      <c r="BN2093" s="14"/>
    </row>
    <row r="2094" spans="4:66" x14ac:dyDescent="0.25">
      <c r="D2094" s="7"/>
      <c r="E2094" s="10"/>
      <c r="F2094" s="10"/>
      <c r="G2094" s="10"/>
      <c r="H2094" s="10"/>
      <c r="I2094" s="10"/>
      <c r="J2094" s="10"/>
      <c r="K2094" s="12"/>
      <c r="L2094" s="12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4"/>
      <c r="BK2094" s="14"/>
      <c r="BL2094" s="14"/>
      <c r="BM2094" s="14"/>
      <c r="BN2094" s="14"/>
    </row>
    <row r="2095" spans="4:66" x14ac:dyDescent="0.25">
      <c r="D2095" s="7"/>
      <c r="E2095" s="10"/>
      <c r="F2095" s="10"/>
      <c r="G2095" s="10"/>
      <c r="H2095" s="10"/>
      <c r="I2095" s="10"/>
      <c r="J2095" s="10"/>
      <c r="K2095" s="12"/>
      <c r="L2095" s="12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4"/>
      <c r="BK2095" s="14"/>
      <c r="BL2095" s="14"/>
      <c r="BM2095" s="14"/>
      <c r="BN2095" s="14"/>
    </row>
    <row r="2096" spans="4:66" x14ac:dyDescent="0.25">
      <c r="D2096" s="7"/>
      <c r="E2096" s="10"/>
      <c r="F2096" s="10"/>
      <c r="G2096" s="10"/>
      <c r="H2096" s="10"/>
      <c r="I2096" s="10"/>
      <c r="J2096" s="10"/>
      <c r="K2096" s="12"/>
      <c r="L2096" s="12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4"/>
      <c r="BK2096" s="14"/>
      <c r="BL2096" s="14"/>
      <c r="BM2096" s="14"/>
      <c r="BN2096" s="14"/>
    </row>
    <row r="2097" spans="4:66" x14ac:dyDescent="0.25">
      <c r="D2097" s="7"/>
      <c r="E2097" s="10"/>
      <c r="F2097" s="10"/>
      <c r="G2097" s="10"/>
      <c r="H2097" s="10"/>
      <c r="I2097" s="10"/>
      <c r="J2097" s="10"/>
      <c r="K2097" s="12"/>
      <c r="L2097" s="12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4"/>
      <c r="BK2097" s="14"/>
      <c r="BL2097" s="14"/>
      <c r="BM2097" s="14"/>
      <c r="BN2097" s="14"/>
    </row>
    <row r="2098" spans="4:66" x14ac:dyDescent="0.25">
      <c r="D2098" s="7"/>
      <c r="E2098" s="10"/>
      <c r="F2098" s="10"/>
      <c r="G2098" s="10"/>
      <c r="H2098" s="10"/>
      <c r="I2098" s="10"/>
      <c r="J2098" s="10"/>
      <c r="K2098" s="12"/>
      <c r="L2098" s="12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4"/>
      <c r="BK2098" s="14"/>
      <c r="BL2098" s="14"/>
      <c r="BM2098" s="14"/>
      <c r="BN2098" s="14"/>
    </row>
    <row r="2099" spans="4:66" x14ac:dyDescent="0.25">
      <c r="D2099" s="7"/>
      <c r="E2099" s="10"/>
      <c r="F2099" s="10"/>
      <c r="G2099" s="10"/>
      <c r="H2099" s="10"/>
      <c r="I2099" s="10"/>
      <c r="J2099" s="10"/>
      <c r="K2099" s="12"/>
      <c r="L2099" s="12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4"/>
      <c r="BK2099" s="14"/>
      <c r="BL2099" s="14"/>
      <c r="BM2099" s="14"/>
      <c r="BN2099" s="14"/>
    </row>
    <row r="2100" spans="4:66" x14ac:dyDescent="0.25">
      <c r="D2100" s="7"/>
      <c r="E2100" s="10"/>
      <c r="F2100" s="10"/>
      <c r="G2100" s="10"/>
      <c r="H2100" s="10"/>
      <c r="I2100" s="10"/>
      <c r="J2100" s="10"/>
      <c r="K2100" s="12"/>
      <c r="L2100" s="12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4"/>
      <c r="BK2100" s="14"/>
      <c r="BL2100" s="14"/>
      <c r="BM2100" s="14"/>
      <c r="BN2100" s="14"/>
    </row>
    <row r="2101" spans="4:66" x14ac:dyDescent="0.25">
      <c r="D2101" s="7"/>
      <c r="E2101" s="10"/>
      <c r="F2101" s="10"/>
      <c r="G2101" s="10"/>
      <c r="H2101" s="10"/>
      <c r="I2101" s="10"/>
      <c r="J2101" s="10"/>
      <c r="K2101" s="12"/>
      <c r="L2101" s="12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4"/>
      <c r="BK2101" s="14"/>
      <c r="BL2101" s="14"/>
      <c r="BM2101" s="14"/>
      <c r="BN2101" s="14"/>
    </row>
    <row r="2102" spans="4:66" x14ac:dyDescent="0.25">
      <c r="D2102" s="7"/>
      <c r="E2102" s="10"/>
      <c r="F2102" s="10"/>
      <c r="G2102" s="10"/>
      <c r="H2102" s="10"/>
      <c r="I2102" s="10"/>
      <c r="J2102" s="10"/>
      <c r="K2102" s="12"/>
      <c r="L2102" s="12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4"/>
      <c r="BK2102" s="14"/>
      <c r="BL2102" s="14"/>
      <c r="BM2102" s="14"/>
      <c r="BN2102" s="14"/>
    </row>
    <row r="2103" spans="4:66" x14ac:dyDescent="0.25">
      <c r="D2103" s="7"/>
      <c r="E2103" s="10"/>
      <c r="F2103" s="10"/>
      <c r="G2103" s="10"/>
      <c r="H2103" s="10"/>
      <c r="I2103" s="10"/>
      <c r="J2103" s="10"/>
      <c r="K2103" s="12"/>
      <c r="L2103" s="12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4"/>
      <c r="BK2103" s="14"/>
      <c r="BL2103" s="14"/>
      <c r="BM2103" s="14"/>
      <c r="BN2103" s="14"/>
    </row>
    <row r="2104" spans="4:66" x14ac:dyDescent="0.25">
      <c r="D2104" s="7"/>
      <c r="E2104" s="10"/>
      <c r="F2104" s="10"/>
      <c r="G2104" s="10"/>
      <c r="H2104" s="10"/>
      <c r="I2104" s="10"/>
      <c r="J2104" s="10"/>
      <c r="K2104" s="12"/>
      <c r="L2104" s="12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4"/>
      <c r="BK2104" s="14"/>
      <c r="BL2104" s="14"/>
      <c r="BM2104" s="14"/>
      <c r="BN2104" s="14"/>
    </row>
    <row r="2105" spans="4:66" x14ac:dyDescent="0.25">
      <c r="D2105" s="7"/>
      <c r="E2105" s="10"/>
      <c r="F2105" s="10"/>
      <c r="G2105" s="10"/>
      <c r="H2105" s="10"/>
      <c r="I2105" s="10"/>
      <c r="J2105" s="10"/>
      <c r="K2105" s="12"/>
      <c r="L2105" s="12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4"/>
      <c r="BK2105" s="14"/>
      <c r="BL2105" s="14"/>
      <c r="BM2105" s="14"/>
      <c r="BN2105" s="14"/>
    </row>
    <row r="2106" spans="4:66" x14ac:dyDescent="0.25">
      <c r="D2106" s="7"/>
      <c r="E2106" s="10"/>
      <c r="F2106" s="10"/>
      <c r="G2106" s="10"/>
      <c r="H2106" s="10"/>
      <c r="I2106" s="10"/>
      <c r="J2106" s="10"/>
      <c r="K2106" s="12"/>
      <c r="L2106" s="12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4"/>
      <c r="BK2106" s="14"/>
      <c r="BL2106" s="14"/>
      <c r="BM2106" s="14"/>
      <c r="BN2106" s="14"/>
    </row>
    <row r="2107" spans="4:66" x14ac:dyDescent="0.25">
      <c r="D2107" s="7"/>
      <c r="E2107" s="10"/>
      <c r="F2107" s="10"/>
      <c r="G2107" s="10"/>
      <c r="H2107" s="10"/>
      <c r="I2107" s="10"/>
      <c r="J2107" s="10"/>
      <c r="K2107" s="12"/>
      <c r="L2107" s="12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4"/>
      <c r="BK2107" s="14"/>
      <c r="BL2107" s="14"/>
      <c r="BM2107" s="14"/>
      <c r="BN2107" s="14"/>
    </row>
    <row r="2108" spans="4:66" x14ac:dyDescent="0.25">
      <c r="D2108" s="7"/>
      <c r="E2108" s="10"/>
      <c r="F2108" s="10"/>
      <c r="G2108" s="10"/>
      <c r="H2108" s="10"/>
      <c r="I2108" s="10"/>
      <c r="J2108" s="10"/>
      <c r="K2108" s="12"/>
      <c r="L2108" s="12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4"/>
      <c r="BK2108" s="14"/>
      <c r="BL2108" s="14"/>
      <c r="BM2108" s="14"/>
      <c r="BN2108" s="14"/>
    </row>
    <row r="2109" spans="4:66" x14ac:dyDescent="0.25">
      <c r="D2109" s="7"/>
      <c r="E2109" s="10"/>
      <c r="F2109" s="10"/>
      <c r="G2109" s="10"/>
      <c r="H2109" s="10"/>
      <c r="I2109" s="10"/>
      <c r="J2109" s="10"/>
      <c r="K2109" s="12"/>
      <c r="L2109" s="12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4"/>
      <c r="BK2109" s="14"/>
      <c r="BL2109" s="14"/>
      <c r="BM2109" s="14"/>
      <c r="BN2109" s="14"/>
    </row>
    <row r="2110" spans="4:66" x14ac:dyDescent="0.25">
      <c r="D2110" s="7"/>
      <c r="E2110" s="10"/>
      <c r="F2110" s="10"/>
      <c r="G2110" s="10"/>
      <c r="H2110" s="10"/>
      <c r="I2110" s="10"/>
      <c r="J2110" s="10"/>
      <c r="K2110" s="12"/>
      <c r="L2110" s="12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4"/>
      <c r="BK2110" s="14"/>
      <c r="BL2110" s="14"/>
      <c r="BM2110" s="14"/>
      <c r="BN2110" s="14"/>
    </row>
    <row r="2111" spans="4:66" x14ac:dyDescent="0.25">
      <c r="D2111" s="7"/>
      <c r="E2111" s="10"/>
      <c r="F2111" s="10"/>
      <c r="G2111" s="10"/>
      <c r="H2111" s="10"/>
      <c r="I2111" s="10"/>
      <c r="J2111" s="10"/>
      <c r="K2111" s="12"/>
      <c r="L2111" s="12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4"/>
      <c r="BK2111" s="14"/>
      <c r="BL2111" s="14"/>
      <c r="BM2111" s="14"/>
      <c r="BN2111" s="14"/>
    </row>
    <row r="2112" spans="4:66" x14ac:dyDescent="0.25">
      <c r="D2112" s="7"/>
      <c r="E2112" s="10"/>
      <c r="F2112" s="10"/>
      <c r="G2112" s="10"/>
      <c r="H2112" s="10"/>
      <c r="I2112" s="10"/>
      <c r="J2112" s="10"/>
      <c r="K2112" s="12"/>
      <c r="L2112" s="12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4"/>
      <c r="BK2112" s="14"/>
      <c r="BL2112" s="14"/>
      <c r="BM2112" s="14"/>
      <c r="BN2112" s="14"/>
    </row>
    <row r="2113" spans="4:66" x14ac:dyDescent="0.25">
      <c r="D2113" s="7"/>
      <c r="E2113" s="10"/>
      <c r="F2113" s="10"/>
      <c r="G2113" s="10"/>
      <c r="H2113" s="10"/>
      <c r="I2113" s="10"/>
      <c r="J2113" s="10"/>
      <c r="K2113" s="12"/>
      <c r="L2113" s="12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4"/>
      <c r="BK2113" s="14"/>
      <c r="BL2113" s="14"/>
      <c r="BM2113" s="14"/>
      <c r="BN2113" s="14"/>
    </row>
    <row r="2114" spans="4:66" x14ac:dyDescent="0.25">
      <c r="D2114" s="7"/>
      <c r="E2114" s="10"/>
      <c r="F2114" s="10"/>
      <c r="G2114" s="10"/>
      <c r="H2114" s="10"/>
      <c r="I2114" s="10"/>
      <c r="J2114" s="10"/>
      <c r="K2114" s="12"/>
      <c r="L2114" s="12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4"/>
      <c r="BK2114" s="14"/>
      <c r="BL2114" s="14"/>
      <c r="BM2114" s="14"/>
      <c r="BN2114" s="14"/>
    </row>
    <row r="2115" spans="4:66" x14ac:dyDescent="0.25">
      <c r="D2115" s="7"/>
      <c r="E2115" s="10"/>
      <c r="F2115" s="10"/>
      <c r="G2115" s="10"/>
      <c r="H2115" s="10"/>
      <c r="I2115" s="10"/>
      <c r="J2115" s="10"/>
      <c r="K2115" s="12"/>
      <c r="L2115" s="12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4"/>
      <c r="BK2115" s="14"/>
      <c r="BL2115" s="14"/>
      <c r="BM2115" s="14"/>
      <c r="BN2115" s="14"/>
    </row>
    <row r="2116" spans="4:66" x14ac:dyDescent="0.25">
      <c r="D2116" s="7"/>
      <c r="E2116" s="10"/>
      <c r="F2116" s="10"/>
      <c r="G2116" s="10"/>
      <c r="H2116" s="10"/>
      <c r="I2116" s="10"/>
      <c r="J2116" s="10"/>
      <c r="K2116" s="12"/>
      <c r="L2116" s="12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4"/>
      <c r="BK2116" s="14"/>
      <c r="BL2116" s="14"/>
      <c r="BM2116" s="14"/>
      <c r="BN2116" s="14"/>
    </row>
    <row r="2117" spans="4:66" x14ac:dyDescent="0.25">
      <c r="D2117" s="7"/>
      <c r="E2117" s="10"/>
      <c r="F2117" s="10"/>
      <c r="G2117" s="10"/>
      <c r="H2117" s="10"/>
      <c r="I2117" s="10"/>
      <c r="J2117" s="10"/>
      <c r="K2117" s="12"/>
      <c r="L2117" s="12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4"/>
      <c r="BK2117" s="14"/>
      <c r="BL2117" s="14"/>
      <c r="BM2117" s="14"/>
      <c r="BN2117" s="14"/>
    </row>
    <row r="2118" spans="4:66" x14ac:dyDescent="0.25">
      <c r="D2118" s="7"/>
      <c r="E2118" s="10"/>
      <c r="F2118" s="10"/>
      <c r="G2118" s="10"/>
      <c r="H2118" s="10"/>
      <c r="I2118" s="10"/>
      <c r="J2118" s="10"/>
      <c r="K2118" s="12"/>
      <c r="L2118" s="12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4"/>
      <c r="BK2118" s="14"/>
      <c r="BL2118" s="14"/>
      <c r="BM2118" s="14"/>
      <c r="BN2118" s="14"/>
    </row>
    <row r="2119" spans="4:66" x14ac:dyDescent="0.25">
      <c r="D2119" s="7"/>
      <c r="E2119" s="10"/>
      <c r="F2119" s="10"/>
      <c r="G2119" s="10"/>
      <c r="H2119" s="10"/>
      <c r="I2119" s="10"/>
      <c r="J2119" s="10"/>
      <c r="K2119" s="12"/>
      <c r="L2119" s="12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4"/>
      <c r="BK2119" s="14"/>
      <c r="BL2119" s="14"/>
      <c r="BM2119" s="14"/>
      <c r="BN2119" s="14"/>
    </row>
    <row r="2120" spans="4:66" x14ac:dyDescent="0.25">
      <c r="D2120" s="7"/>
      <c r="E2120" s="10"/>
      <c r="F2120" s="10"/>
      <c r="G2120" s="10"/>
      <c r="H2120" s="10"/>
      <c r="I2120" s="10"/>
      <c r="J2120" s="10"/>
      <c r="K2120" s="12"/>
      <c r="L2120" s="12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4"/>
      <c r="BK2120" s="14"/>
      <c r="BL2120" s="14"/>
      <c r="BM2120" s="14"/>
      <c r="BN2120" s="14"/>
    </row>
    <row r="2121" spans="4:66" x14ac:dyDescent="0.25">
      <c r="D2121" s="7"/>
      <c r="E2121" s="10"/>
      <c r="F2121" s="10"/>
      <c r="G2121" s="10"/>
      <c r="H2121" s="10"/>
      <c r="I2121" s="10"/>
      <c r="J2121" s="10"/>
      <c r="K2121" s="12"/>
      <c r="L2121" s="12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4"/>
      <c r="BK2121" s="14"/>
      <c r="BL2121" s="14"/>
      <c r="BM2121" s="14"/>
      <c r="BN2121" s="14"/>
    </row>
    <row r="2122" spans="4:66" x14ac:dyDescent="0.25">
      <c r="D2122" s="7"/>
      <c r="E2122" s="10"/>
      <c r="F2122" s="10"/>
      <c r="G2122" s="10"/>
      <c r="H2122" s="10"/>
      <c r="I2122" s="10"/>
      <c r="J2122" s="10"/>
      <c r="K2122" s="12"/>
      <c r="L2122" s="12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4"/>
      <c r="BK2122" s="14"/>
      <c r="BL2122" s="14"/>
      <c r="BM2122" s="14"/>
      <c r="BN2122" s="14"/>
    </row>
    <row r="2123" spans="4:66" x14ac:dyDescent="0.25">
      <c r="D2123" s="7"/>
      <c r="E2123" s="10"/>
      <c r="F2123" s="10"/>
      <c r="G2123" s="10"/>
      <c r="H2123" s="10"/>
      <c r="I2123" s="10"/>
      <c r="J2123" s="10"/>
      <c r="K2123" s="12"/>
      <c r="L2123" s="12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4"/>
      <c r="BK2123" s="14"/>
      <c r="BL2123" s="14"/>
      <c r="BM2123" s="14"/>
      <c r="BN2123" s="14"/>
    </row>
    <row r="2124" spans="4:66" x14ac:dyDescent="0.25">
      <c r="D2124" s="7"/>
      <c r="E2124" s="10"/>
      <c r="F2124" s="10"/>
      <c r="G2124" s="10"/>
      <c r="H2124" s="10"/>
      <c r="I2124" s="10"/>
      <c r="J2124" s="10"/>
      <c r="K2124" s="12"/>
      <c r="L2124" s="12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4"/>
      <c r="BK2124" s="14"/>
      <c r="BL2124" s="14"/>
      <c r="BM2124" s="14"/>
      <c r="BN2124" s="14"/>
    </row>
    <row r="2125" spans="4:66" x14ac:dyDescent="0.25">
      <c r="D2125" s="7"/>
      <c r="E2125" s="10"/>
      <c r="F2125" s="10"/>
      <c r="G2125" s="10"/>
      <c r="H2125" s="10"/>
      <c r="I2125" s="10"/>
      <c r="J2125" s="10"/>
      <c r="K2125" s="12"/>
      <c r="L2125" s="12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4"/>
      <c r="BK2125" s="14"/>
      <c r="BL2125" s="14"/>
      <c r="BM2125" s="14"/>
      <c r="BN2125" s="14"/>
    </row>
    <row r="2126" spans="4:66" x14ac:dyDescent="0.25">
      <c r="D2126" s="7"/>
      <c r="E2126" s="10"/>
      <c r="F2126" s="10"/>
      <c r="G2126" s="10"/>
      <c r="H2126" s="10"/>
      <c r="I2126" s="10"/>
      <c r="J2126" s="10"/>
      <c r="K2126" s="12"/>
      <c r="L2126" s="12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4"/>
      <c r="BK2126" s="14"/>
      <c r="BL2126" s="14"/>
      <c r="BM2126" s="14"/>
      <c r="BN2126" s="14"/>
    </row>
    <row r="2127" spans="4:66" x14ac:dyDescent="0.25">
      <c r="D2127" s="7"/>
      <c r="E2127" s="10"/>
      <c r="F2127" s="10"/>
      <c r="G2127" s="10"/>
      <c r="H2127" s="10"/>
      <c r="I2127" s="10"/>
      <c r="J2127" s="10"/>
      <c r="K2127" s="12"/>
      <c r="L2127" s="12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4"/>
      <c r="BK2127" s="14"/>
      <c r="BL2127" s="14"/>
      <c r="BM2127" s="14"/>
      <c r="BN2127" s="14"/>
    </row>
    <row r="2128" spans="4:66" x14ac:dyDescent="0.25">
      <c r="D2128" s="7"/>
      <c r="E2128" s="10"/>
      <c r="F2128" s="10"/>
      <c r="G2128" s="10"/>
      <c r="H2128" s="10"/>
      <c r="I2128" s="10"/>
      <c r="J2128" s="10"/>
      <c r="K2128" s="12"/>
      <c r="L2128" s="12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4"/>
      <c r="BK2128" s="14"/>
      <c r="BL2128" s="14"/>
      <c r="BM2128" s="14"/>
      <c r="BN2128" s="14"/>
    </row>
    <row r="2129" spans="4:66" x14ac:dyDescent="0.25">
      <c r="D2129" s="7"/>
      <c r="E2129" s="10"/>
      <c r="F2129" s="10"/>
      <c r="G2129" s="10"/>
      <c r="H2129" s="10"/>
      <c r="I2129" s="10"/>
      <c r="J2129" s="10"/>
      <c r="K2129" s="12"/>
      <c r="L2129" s="12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4"/>
      <c r="BK2129" s="14"/>
      <c r="BL2129" s="14"/>
      <c r="BM2129" s="14"/>
      <c r="BN2129" s="14"/>
    </row>
    <row r="2130" spans="4:66" x14ac:dyDescent="0.25">
      <c r="D2130" s="7"/>
      <c r="E2130" s="10"/>
      <c r="F2130" s="10"/>
      <c r="G2130" s="10"/>
      <c r="H2130" s="10"/>
      <c r="I2130" s="10"/>
      <c r="J2130" s="10"/>
      <c r="K2130" s="12"/>
      <c r="L2130" s="12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4"/>
      <c r="BK2130" s="14"/>
      <c r="BL2130" s="14"/>
      <c r="BM2130" s="14"/>
      <c r="BN2130" s="14"/>
    </row>
    <row r="2131" spans="4:66" x14ac:dyDescent="0.25">
      <c r="D2131" s="7"/>
      <c r="E2131" s="10"/>
      <c r="F2131" s="10"/>
      <c r="G2131" s="10"/>
      <c r="H2131" s="10"/>
      <c r="I2131" s="10"/>
      <c r="J2131" s="10"/>
      <c r="K2131" s="12"/>
      <c r="L2131" s="12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4"/>
      <c r="BK2131" s="14"/>
      <c r="BL2131" s="14"/>
      <c r="BM2131" s="14"/>
      <c r="BN2131" s="14"/>
    </row>
    <row r="2132" spans="4:66" x14ac:dyDescent="0.25">
      <c r="D2132" s="7"/>
      <c r="E2132" s="10"/>
      <c r="F2132" s="10"/>
      <c r="G2132" s="10"/>
      <c r="H2132" s="10"/>
      <c r="I2132" s="10"/>
      <c r="J2132" s="10"/>
      <c r="K2132" s="12"/>
      <c r="L2132" s="12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4"/>
      <c r="BK2132" s="14"/>
      <c r="BL2132" s="14"/>
      <c r="BM2132" s="14"/>
      <c r="BN2132" s="14"/>
    </row>
    <row r="2133" spans="4:66" x14ac:dyDescent="0.25">
      <c r="D2133" s="7"/>
      <c r="E2133" s="10"/>
      <c r="F2133" s="10"/>
      <c r="G2133" s="10"/>
      <c r="H2133" s="10"/>
      <c r="I2133" s="10"/>
      <c r="J2133" s="10"/>
      <c r="K2133" s="12"/>
      <c r="L2133" s="12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4"/>
      <c r="BK2133" s="14"/>
      <c r="BL2133" s="14"/>
      <c r="BM2133" s="14"/>
      <c r="BN2133" s="14"/>
    </row>
    <row r="2134" spans="4:66" x14ac:dyDescent="0.25">
      <c r="D2134" s="7"/>
      <c r="E2134" s="10"/>
      <c r="F2134" s="10"/>
      <c r="G2134" s="10"/>
      <c r="H2134" s="10"/>
      <c r="I2134" s="10"/>
      <c r="J2134" s="10"/>
      <c r="K2134" s="12"/>
      <c r="L2134" s="12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4"/>
      <c r="BK2134" s="14"/>
      <c r="BL2134" s="14"/>
      <c r="BM2134" s="14"/>
      <c r="BN2134" s="14"/>
    </row>
    <row r="2135" spans="4:66" x14ac:dyDescent="0.25">
      <c r="D2135" s="7"/>
      <c r="E2135" s="10"/>
      <c r="F2135" s="10"/>
      <c r="G2135" s="10"/>
      <c r="H2135" s="10"/>
      <c r="I2135" s="10"/>
      <c r="J2135" s="10"/>
      <c r="K2135" s="12"/>
      <c r="L2135" s="12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4"/>
      <c r="BK2135" s="14"/>
      <c r="BL2135" s="14"/>
      <c r="BM2135" s="14"/>
      <c r="BN2135" s="14"/>
    </row>
    <row r="2136" spans="4:66" x14ac:dyDescent="0.25">
      <c r="D2136" s="7"/>
      <c r="E2136" s="10"/>
      <c r="F2136" s="10"/>
      <c r="G2136" s="10"/>
      <c r="H2136" s="10"/>
      <c r="I2136" s="10"/>
      <c r="J2136" s="10"/>
      <c r="K2136" s="12"/>
      <c r="L2136" s="12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4"/>
      <c r="BK2136" s="14"/>
      <c r="BL2136" s="14"/>
      <c r="BM2136" s="14"/>
      <c r="BN2136" s="14"/>
    </row>
    <row r="2137" spans="4:66" x14ac:dyDescent="0.25">
      <c r="D2137" s="7"/>
      <c r="E2137" s="10"/>
      <c r="F2137" s="10"/>
      <c r="G2137" s="10"/>
      <c r="H2137" s="10"/>
      <c r="I2137" s="10"/>
      <c r="J2137" s="10"/>
      <c r="K2137" s="12"/>
      <c r="L2137" s="12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4"/>
      <c r="BK2137" s="14"/>
      <c r="BL2137" s="14"/>
      <c r="BM2137" s="14"/>
      <c r="BN2137" s="14"/>
    </row>
    <row r="2138" spans="4:66" x14ac:dyDescent="0.25">
      <c r="D2138" s="7"/>
      <c r="E2138" s="10"/>
      <c r="F2138" s="10"/>
      <c r="G2138" s="10"/>
      <c r="H2138" s="10"/>
      <c r="I2138" s="10"/>
      <c r="J2138" s="10"/>
      <c r="K2138" s="12"/>
      <c r="L2138" s="12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4"/>
      <c r="BK2138" s="14"/>
      <c r="BL2138" s="14"/>
      <c r="BM2138" s="14"/>
      <c r="BN2138" s="14"/>
    </row>
    <row r="2139" spans="4:66" x14ac:dyDescent="0.25">
      <c r="D2139" s="7"/>
      <c r="E2139" s="10"/>
      <c r="F2139" s="10"/>
      <c r="G2139" s="10"/>
      <c r="H2139" s="10"/>
      <c r="I2139" s="10"/>
      <c r="J2139" s="10"/>
      <c r="K2139" s="12"/>
      <c r="L2139" s="12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4"/>
      <c r="BK2139" s="14"/>
      <c r="BL2139" s="14"/>
      <c r="BM2139" s="14"/>
      <c r="BN2139" s="14"/>
    </row>
    <row r="2140" spans="4:66" x14ac:dyDescent="0.25">
      <c r="D2140" s="7"/>
      <c r="E2140" s="10"/>
      <c r="F2140" s="10"/>
      <c r="G2140" s="10"/>
      <c r="H2140" s="10"/>
      <c r="I2140" s="10"/>
      <c r="J2140" s="10"/>
      <c r="K2140" s="12"/>
      <c r="L2140" s="12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4"/>
      <c r="BK2140" s="14"/>
      <c r="BL2140" s="14"/>
      <c r="BM2140" s="14"/>
      <c r="BN2140" s="14"/>
    </row>
    <row r="2141" spans="4:66" x14ac:dyDescent="0.25">
      <c r="D2141" s="7"/>
      <c r="E2141" s="10"/>
      <c r="F2141" s="10"/>
      <c r="G2141" s="10"/>
      <c r="H2141" s="10"/>
      <c r="I2141" s="10"/>
      <c r="J2141" s="10"/>
      <c r="K2141" s="12"/>
      <c r="L2141" s="12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4"/>
      <c r="BK2141" s="14"/>
      <c r="BL2141" s="14"/>
      <c r="BM2141" s="14"/>
      <c r="BN2141" s="14"/>
    </row>
    <row r="2142" spans="4:66" x14ac:dyDescent="0.25">
      <c r="D2142" s="7"/>
      <c r="E2142" s="10"/>
      <c r="F2142" s="10"/>
      <c r="G2142" s="10"/>
      <c r="H2142" s="10"/>
      <c r="I2142" s="10"/>
      <c r="J2142" s="10"/>
      <c r="K2142" s="12"/>
      <c r="L2142" s="12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4"/>
      <c r="BK2142" s="14"/>
      <c r="BL2142" s="14"/>
      <c r="BM2142" s="14"/>
      <c r="BN2142" s="14"/>
    </row>
    <row r="2143" spans="4:66" x14ac:dyDescent="0.25">
      <c r="D2143" s="7"/>
      <c r="E2143" s="10"/>
      <c r="F2143" s="10"/>
      <c r="G2143" s="10"/>
      <c r="H2143" s="10"/>
      <c r="I2143" s="10"/>
      <c r="J2143" s="10"/>
      <c r="K2143" s="12"/>
      <c r="L2143" s="12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4"/>
      <c r="BK2143" s="14"/>
      <c r="BL2143" s="14"/>
      <c r="BM2143" s="14"/>
      <c r="BN2143" s="14"/>
    </row>
    <row r="2144" spans="4:66" x14ac:dyDescent="0.25">
      <c r="D2144" s="7"/>
      <c r="E2144" s="10"/>
      <c r="F2144" s="10"/>
      <c r="G2144" s="10"/>
      <c r="H2144" s="10"/>
      <c r="I2144" s="10"/>
      <c r="J2144" s="10"/>
      <c r="K2144" s="12"/>
      <c r="L2144" s="12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4"/>
      <c r="BK2144" s="14"/>
      <c r="BL2144" s="14"/>
      <c r="BM2144" s="14"/>
      <c r="BN2144" s="14"/>
    </row>
    <row r="2145" spans="4:66" x14ac:dyDescent="0.25">
      <c r="D2145" s="7"/>
      <c r="E2145" s="10"/>
      <c r="F2145" s="10"/>
      <c r="G2145" s="10"/>
      <c r="H2145" s="10"/>
      <c r="I2145" s="10"/>
      <c r="J2145" s="10"/>
      <c r="K2145" s="12"/>
      <c r="L2145" s="12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4"/>
      <c r="BK2145" s="14"/>
      <c r="BL2145" s="14"/>
      <c r="BM2145" s="14"/>
      <c r="BN2145" s="14"/>
    </row>
    <row r="2146" spans="4:66" x14ac:dyDescent="0.25">
      <c r="D2146" s="7"/>
      <c r="E2146" s="10"/>
      <c r="F2146" s="10"/>
      <c r="G2146" s="10"/>
      <c r="H2146" s="10"/>
      <c r="I2146" s="10"/>
      <c r="J2146" s="10"/>
      <c r="K2146" s="12"/>
      <c r="L2146" s="12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4"/>
      <c r="BK2146" s="14"/>
      <c r="BL2146" s="14"/>
      <c r="BM2146" s="14"/>
      <c r="BN2146" s="14"/>
    </row>
    <row r="2147" spans="4:66" x14ac:dyDescent="0.25">
      <c r="D2147" s="7"/>
      <c r="E2147" s="10"/>
      <c r="F2147" s="10"/>
      <c r="G2147" s="10"/>
      <c r="H2147" s="10"/>
      <c r="I2147" s="10"/>
      <c r="J2147" s="10"/>
      <c r="K2147" s="12"/>
      <c r="L2147" s="12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4"/>
      <c r="BK2147" s="14"/>
      <c r="BL2147" s="14"/>
      <c r="BM2147" s="14"/>
      <c r="BN2147" s="14"/>
    </row>
    <row r="2148" spans="4:66" x14ac:dyDescent="0.25">
      <c r="D2148" s="7"/>
      <c r="E2148" s="10"/>
      <c r="F2148" s="10"/>
      <c r="G2148" s="10"/>
      <c r="H2148" s="10"/>
      <c r="I2148" s="10"/>
      <c r="J2148" s="10"/>
      <c r="K2148" s="12"/>
      <c r="L2148" s="12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4"/>
      <c r="BK2148" s="14"/>
      <c r="BL2148" s="14"/>
      <c r="BM2148" s="14"/>
      <c r="BN2148" s="14"/>
    </row>
    <row r="2149" spans="4:66" x14ac:dyDescent="0.25">
      <c r="D2149" s="7"/>
      <c r="E2149" s="10"/>
      <c r="F2149" s="10"/>
      <c r="G2149" s="10"/>
      <c r="H2149" s="10"/>
      <c r="I2149" s="10"/>
      <c r="J2149" s="10"/>
      <c r="K2149" s="12"/>
      <c r="L2149" s="12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4"/>
      <c r="BK2149" s="14"/>
      <c r="BL2149" s="14"/>
      <c r="BM2149" s="14"/>
      <c r="BN2149" s="14"/>
    </row>
    <row r="2150" spans="4:66" x14ac:dyDescent="0.25">
      <c r="D2150" s="7"/>
      <c r="E2150" s="10"/>
      <c r="F2150" s="10"/>
      <c r="G2150" s="10"/>
      <c r="H2150" s="10"/>
      <c r="I2150" s="10"/>
      <c r="J2150" s="10"/>
      <c r="K2150" s="12"/>
      <c r="L2150" s="12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4"/>
      <c r="BK2150" s="14"/>
      <c r="BL2150" s="14"/>
      <c r="BM2150" s="14"/>
      <c r="BN2150" s="14"/>
    </row>
    <row r="2151" spans="4:66" x14ac:dyDescent="0.25">
      <c r="D2151" s="7"/>
      <c r="E2151" s="10"/>
      <c r="F2151" s="10"/>
      <c r="G2151" s="10"/>
      <c r="H2151" s="10"/>
      <c r="I2151" s="10"/>
      <c r="J2151" s="10"/>
      <c r="K2151" s="12"/>
      <c r="L2151" s="12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4"/>
      <c r="BK2151" s="14"/>
      <c r="BL2151" s="14"/>
      <c r="BM2151" s="14"/>
      <c r="BN2151" s="14"/>
    </row>
    <row r="2152" spans="4:66" x14ac:dyDescent="0.25">
      <c r="D2152" s="7"/>
      <c r="E2152" s="10"/>
      <c r="F2152" s="10"/>
      <c r="G2152" s="10"/>
      <c r="H2152" s="10"/>
      <c r="I2152" s="10"/>
      <c r="J2152" s="10"/>
      <c r="K2152" s="12"/>
      <c r="L2152" s="12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4"/>
      <c r="BK2152" s="14"/>
      <c r="BL2152" s="14"/>
      <c r="BM2152" s="14"/>
      <c r="BN2152" s="14"/>
    </row>
    <row r="2153" spans="4:66" x14ac:dyDescent="0.25">
      <c r="D2153" s="7"/>
      <c r="E2153" s="10"/>
      <c r="F2153" s="10"/>
      <c r="G2153" s="10"/>
      <c r="H2153" s="10"/>
      <c r="I2153" s="10"/>
      <c r="J2153" s="10"/>
      <c r="K2153" s="12"/>
      <c r="L2153" s="12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4"/>
      <c r="BK2153" s="14"/>
      <c r="BL2153" s="14"/>
      <c r="BM2153" s="14"/>
      <c r="BN2153" s="14"/>
    </row>
    <row r="2154" spans="4:66" x14ac:dyDescent="0.25">
      <c r="D2154" s="7"/>
      <c r="E2154" s="10"/>
      <c r="F2154" s="10"/>
      <c r="G2154" s="10"/>
      <c r="H2154" s="10"/>
      <c r="I2154" s="10"/>
      <c r="J2154" s="10"/>
      <c r="K2154" s="12"/>
      <c r="L2154" s="12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4"/>
      <c r="BK2154" s="14"/>
      <c r="BL2154" s="14"/>
      <c r="BM2154" s="14"/>
      <c r="BN2154" s="14"/>
    </row>
    <row r="2155" spans="4:66" x14ac:dyDescent="0.25">
      <c r="D2155" s="7"/>
      <c r="E2155" s="10"/>
      <c r="F2155" s="10"/>
      <c r="G2155" s="10"/>
      <c r="H2155" s="10"/>
      <c r="I2155" s="10"/>
      <c r="J2155" s="10"/>
      <c r="K2155" s="12"/>
      <c r="L2155" s="12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4"/>
      <c r="BK2155" s="14"/>
      <c r="BL2155" s="14"/>
      <c r="BM2155" s="14"/>
      <c r="BN2155" s="14"/>
    </row>
    <row r="2156" spans="4:66" x14ac:dyDescent="0.25">
      <c r="D2156" s="7"/>
      <c r="E2156" s="10"/>
      <c r="F2156" s="10"/>
      <c r="G2156" s="10"/>
      <c r="H2156" s="10"/>
      <c r="I2156" s="10"/>
      <c r="J2156" s="10"/>
      <c r="K2156" s="12"/>
      <c r="L2156" s="12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4"/>
      <c r="BK2156" s="14"/>
      <c r="BL2156" s="14"/>
      <c r="BM2156" s="14"/>
      <c r="BN2156" s="14"/>
    </row>
    <row r="2157" spans="4:66" x14ac:dyDescent="0.25">
      <c r="D2157" s="7"/>
      <c r="E2157" s="10"/>
      <c r="F2157" s="10"/>
      <c r="G2157" s="10"/>
      <c r="H2157" s="10"/>
      <c r="I2157" s="10"/>
      <c r="J2157" s="10"/>
      <c r="K2157" s="12"/>
      <c r="L2157" s="12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4"/>
      <c r="BK2157" s="14"/>
      <c r="BL2157" s="14"/>
      <c r="BM2157" s="14"/>
      <c r="BN2157" s="14"/>
    </row>
    <row r="2158" spans="4:66" x14ac:dyDescent="0.25">
      <c r="D2158" s="7"/>
      <c r="E2158" s="10"/>
      <c r="F2158" s="10"/>
      <c r="G2158" s="10"/>
      <c r="H2158" s="10"/>
      <c r="I2158" s="10"/>
      <c r="J2158" s="10"/>
      <c r="K2158" s="12"/>
      <c r="L2158" s="12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4"/>
      <c r="BK2158" s="14"/>
      <c r="BL2158" s="14"/>
      <c r="BM2158" s="14"/>
      <c r="BN2158" s="14"/>
    </row>
    <row r="2159" spans="4:66" x14ac:dyDescent="0.25">
      <c r="D2159" s="7"/>
      <c r="E2159" s="10"/>
      <c r="F2159" s="10"/>
      <c r="G2159" s="10"/>
      <c r="H2159" s="10"/>
      <c r="I2159" s="10"/>
      <c r="J2159" s="10"/>
      <c r="K2159" s="12"/>
      <c r="L2159" s="12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4"/>
      <c r="BK2159" s="14"/>
      <c r="BL2159" s="14"/>
      <c r="BM2159" s="14"/>
      <c r="BN2159" s="14"/>
    </row>
    <row r="2160" spans="4:66" x14ac:dyDescent="0.25">
      <c r="D2160" s="7"/>
      <c r="E2160" s="10"/>
      <c r="F2160" s="10"/>
      <c r="G2160" s="10"/>
      <c r="H2160" s="10"/>
      <c r="I2160" s="10"/>
      <c r="J2160" s="10"/>
      <c r="K2160" s="12"/>
      <c r="L2160" s="12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4"/>
      <c r="BK2160" s="14"/>
      <c r="BL2160" s="14"/>
      <c r="BM2160" s="14"/>
      <c r="BN2160" s="14"/>
    </row>
    <row r="2161" spans="4:66" x14ac:dyDescent="0.25">
      <c r="D2161" s="7"/>
      <c r="E2161" s="10"/>
      <c r="F2161" s="10"/>
      <c r="G2161" s="10"/>
      <c r="H2161" s="10"/>
      <c r="I2161" s="10"/>
      <c r="J2161" s="10"/>
      <c r="K2161" s="12"/>
      <c r="L2161" s="12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4"/>
      <c r="BK2161" s="14"/>
      <c r="BL2161" s="14"/>
      <c r="BM2161" s="14"/>
      <c r="BN2161" s="14"/>
    </row>
    <row r="2162" spans="4:66" x14ac:dyDescent="0.25">
      <c r="D2162" s="7"/>
      <c r="E2162" s="10"/>
      <c r="F2162" s="10"/>
      <c r="G2162" s="10"/>
      <c r="H2162" s="10"/>
      <c r="I2162" s="10"/>
      <c r="J2162" s="10"/>
      <c r="K2162" s="12"/>
      <c r="L2162" s="12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4"/>
      <c r="BK2162" s="14"/>
      <c r="BL2162" s="14"/>
      <c r="BM2162" s="14"/>
      <c r="BN2162" s="14"/>
    </row>
    <row r="2163" spans="4:66" x14ac:dyDescent="0.25">
      <c r="D2163" s="7"/>
      <c r="E2163" s="10"/>
      <c r="F2163" s="10"/>
      <c r="G2163" s="10"/>
      <c r="H2163" s="10"/>
      <c r="I2163" s="10"/>
      <c r="J2163" s="10"/>
      <c r="K2163" s="12"/>
      <c r="L2163" s="12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4"/>
      <c r="BK2163" s="14"/>
      <c r="BL2163" s="14"/>
      <c r="BM2163" s="14"/>
      <c r="BN2163" s="14"/>
    </row>
    <row r="2164" spans="4:66" x14ac:dyDescent="0.25">
      <c r="D2164" s="7"/>
      <c r="E2164" s="10"/>
      <c r="F2164" s="10"/>
      <c r="G2164" s="10"/>
      <c r="H2164" s="10"/>
      <c r="I2164" s="10"/>
      <c r="J2164" s="10"/>
      <c r="K2164" s="12"/>
      <c r="L2164" s="12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4"/>
      <c r="BK2164" s="14"/>
      <c r="BL2164" s="14"/>
      <c r="BM2164" s="14"/>
      <c r="BN2164" s="14"/>
    </row>
    <row r="2165" spans="4:66" x14ac:dyDescent="0.25">
      <c r="D2165" s="7"/>
      <c r="E2165" s="10"/>
      <c r="F2165" s="10"/>
      <c r="G2165" s="10"/>
      <c r="H2165" s="10"/>
      <c r="I2165" s="10"/>
      <c r="J2165" s="10"/>
      <c r="K2165" s="12"/>
      <c r="L2165" s="12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4"/>
      <c r="BK2165" s="14"/>
      <c r="BL2165" s="14"/>
      <c r="BM2165" s="14"/>
      <c r="BN2165" s="14"/>
    </row>
    <row r="2166" spans="4:66" x14ac:dyDescent="0.25">
      <c r="D2166" s="7"/>
      <c r="E2166" s="10"/>
      <c r="F2166" s="10"/>
      <c r="G2166" s="10"/>
      <c r="H2166" s="10"/>
      <c r="I2166" s="10"/>
      <c r="J2166" s="10"/>
      <c r="K2166" s="12"/>
      <c r="L2166" s="12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4"/>
      <c r="BK2166" s="14"/>
      <c r="BL2166" s="14"/>
      <c r="BM2166" s="14"/>
      <c r="BN2166" s="14"/>
    </row>
    <row r="2167" spans="4:66" x14ac:dyDescent="0.25">
      <c r="D2167" s="7"/>
      <c r="E2167" s="10"/>
      <c r="F2167" s="10"/>
      <c r="G2167" s="10"/>
      <c r="H2167" s="10"/>
      <c r="I2167" s="10"/>
      <c r="J2167" s="10"/>
      <c r="K2167" s="12"/>
      <c r="L2167" s="12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4"/>
      <c r="BK2167" s="14"/>
      <c r="BL2167" s="14"/>
      <c r="BM2167" s="14"/>
      <c r="BN2167" s="14"/>
    </row>
    <row r="2168" spans="4:66" x14ac:dyDescent="0.25">
      <c r="D2168" s="7"/>
      <c r="E2168" s="10"/>
      <c r="F2168" s="10"/>
      <c r="G2168" s="10"/>
      <c r="H2168" s="10"/>
      <c r="I2168" s="10"/>
      <c r="J2168" s="10"/>
      <c r="K2168" s="12"/>
      <c r="L2168" s="12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4"/>
      <c r="BK2168" s="14"/>
      <c r="BL2168" s="14"/>
      <c r="BM2168" s="14"/>
      <c r="BN2168" s="14"/>
    </row>
    <row r="2169" spans="4:66" x14ac:dyDescent="0.25">
      <c r="D2169" s="7"/>
      <c r="E2169" s="10"/>
      <c r="F2169" s="10"/>
      <c r="G2169" s="10"/>
      <c r="H2169" s="10"/>
      <c r="I2169" s="10"/>
      <c r="J2169" s="10"/>
      <c r="K2169" s="12"/>
      <c r="L2169" s="12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4"/>
      <c r="BK2169" s="14"/>
      <c r="BL2169" s="14"/>
      <c r="BM2169" s="14"/>
      <c r="BN2169" s="14"/>
    </row>
    <row r="2170" spans="4:66" x14ac:dyDescent="0.25">
      <c r="D2170" s="7"/>
      <c r="E2170" s="10"/>
      <c r="F2170" s="10"/>
      <c r="G2170" s="10"/>
      <c r="H2170" s="10"/>
      <c r="I2170" s="10"/>
      <c r="J2170" s="10"/>
      <c r="K2170" s="12"/>
      <c r="L2170" s="12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4"/>
      <c r="BK2170" s="14"/>
      <c r="BL2170" s="14"/>
      <c r="BM2170" s="14"/>
      <c r="BN2170" s="14"/>
    </row>
    <row r="2171" spans="4:66" x14ac:dyDescent="0.25">
      <c r="D2171" s="7"/>
      <c r="E2171" s="10"/>
      <c r="F2171" s="10"/>
      <c r="G2171" s="10"/>
      <c r="H2171" s="10"/>
      <c r="I2171" s="10"/>
      <c r="J2171" s="10"/>
      <c r="K2171" s="12"/>
      <c r="L2171" s="12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4"/>
      <c r="BK2171" s="14"/>
      <c r="BL2171" s="14"/>
      <c r="BM2171" s="14"/>
      <c r="BN2171" s="14"/>
    </row>
    <row r="2172" spans="4:66" x14ac:dyDescent="0.25">
      <c r="D2172" s="7"/>
      <c r="E2172" s="10"/>
      <c r="F2172" s="10"/>
      <c r="G2172" s="10"/>
      <c r="H2172" s="10"/>
      <c r="I2172" s="10"/>
      <c r="J2172" s="10"/>
      <c r="K2172" s="12"/>
      <c r="L2172" s="12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4"/>
      <c r="BK2172" s="14"/>
      <c r="BL2172" s="14"/>
      <c r="BM2172" s="14"/>
      <c r="BN2172" s="14"/>
    </row>
    <row r="2173" spans="4:66" x14ac:dyDescent="0.25">
      <c r="D2173" s="7"/>
      <c r="E2173" s="10"/>
      <c r="F2173" s="10"/>
      <c r="G2173" s="10"/>
      <c r="H2173" s="10"/>
      <c r="I2173" s="10"/>
      <c r="J2173" s="10"/>
      <c r="K2173" s="12"/>
      <c r="L2173" s="12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4"/>
      <c r="BK2173" s="14"/>
      <c r="BL2173" s="14"/>
      <c r="BM2173" s="14"/>
      <c r="BN2173" s="14"/>
    </row>
    <row r="2174" spans="4:66" x14ac:dyDescent="0.25">
      <c r="D2174" s="7"/>
      <c r="E2174" s="10"/>
      <c r="F2174" s="10"/>
      <c r="G2174" s="10"/>
      <c r="H2174" s="10"/>
      <c r="I2174" s="10"/>
      <c r="J2174" s="10"/>
      <c r="K2174" s="12"/>
      <c r="L2174" s="12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4"/>
      <c r="BK2174" s="14"/>
      <c r="BL2174" s="14"/>
      <c r="BM2174" s="14"/>
      <c r="BN2174" s="14"/>
    </row>
    <row r="2175" spans="4:66" x14ac:dyDescent="0.25">
      <c r="D2175" s="7"/>
      <c r="E2175" s="10"/>
      <c r="F2175" s="10"/>
      <c r="G2175" s="10"/>
      <c r="H2175" s="10"/>
      <c r="I2175" s="10"/>
      <c r="J2175" s="10"/>
      <c r="K2175" s="12"/>
      <c r="L2175" s="12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4"/>
      <c r="BK2175" s="14"/>
      <c r="BL2175" s="14"/>
      <c r="BM2175" s="14"/>
      <c r="BN2175" s="14"/>
    </row>
    <row r="2176" spans="4:66" x14ac:dyDescent="0.25">
      <c r="D2176" s="7"/>
      <c r="E2176" s="10"/>
      <c r="F2176" s="10"/>
      <c r="G2176" s="10"/>
      <c r="H2176" s="10"/>
      <c r="I2176" s="10"/>
      <c r="J2176" s="10"/>
      <c r="K2176" s="12"/>
      <c r="L2176" s="12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4"/>
      <c r="BK2176" s="14"/>
      <c r="BL2176" s="14"/>
      <c r="BM2176" s="14"/>
      <c r="BN2176" s="14"/>
    </row>
    <row r="2177" spans="4:66" x14ac:dyDescent="0.25">
      <c r="D2177" s="7"/>
      <c r="E2177" s="10"/>
      <c r="F2177" s="10"/>
      <c r="G2177" s="10"/>
      <c r="H2177" s="10"/>
      <c r="I2177" s="10"/>
      <c r="J2177" s="10"/>
      <c r="K2177" s="12"/>
      <c r="L2177" s="12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4"/>
      <c r="BK2177" s="14"/>
      <c r="BL2177" s="14"/>
      <c r="BM2177" s="14"/>
      <c r="BN2177" s="14"/>
    </row>
    <row r="2178" spans="4:66" x14ac:dyDescent="0.25">
      <c r="D2178" s="7"/>
      <c r="E2178" s="10"/>
      <c r="F2178" s="10"/>
      <c r="G2178" s="10"/>
      <c r="H2178" s="10"/>
      <c r="I2178" s="10"/>
      <c r="J2178" s="10"/>
      <c r="K2178" s="12"/>
      <c r="L2178" s="12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4"/>
      <c r="BK2178" s="14"/>
      <c r="BL2178" s="14"/>
      <c r="BM2178" s="14"/>
      <c r="BN2178" s="14"/>
    </row>
    <row r="2179" spans="4:66" x14ac:dyDescent="0.25">
      <c r="D2179" s="7"/>
      <c r="E2179" s="10"/>
      <c r="F2179" s="10"/>
      <c r="G2179" s="10"/>
      <c r="H2179" s="10"/>
      <c r="I2179" s="10"/>
      <c r="J2179" s="10"/>
      <c r="K2179" s="12"/>
      <c r="L2179" s="12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4"/>
      <c r="BK2179" s="14"/>
      <c r="BL2179" s="14"/>
      <c r="BM2179" s="14"/>
      <c r="BN2179" s="14"/>
    </row>
    <row r="2180" spans="4:66" x14ac:dyDescent="0.25">
      <c r="D2180" s="7"/>
      <c r="E2180" s="10"/>
      <c r="F2180" s="10"/>
      <c r="G2180" s="10"/>
      <c r="H2180" s="10"/>
      <c r="I2180" s="10"/>
      <c r="J2180" s="10"/>
      <c r="K2180" s="12"/>
      <c r="L2180" s="12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4"/>
      <c r="BK2180" s="14"/>
      <c r="BL2180" s="14"/>
      <c r="BM2180" s="14"/>
      <c r="BN2180" s="14"/>
    </row>
    <row r="2181" spans="4:66" x14ac:dyDescent="0.25">
      <c r="D2181" s="7"/>
      <c r="E2181" s="10"/>
      <c r="F2181" s="10"/>
      <c r="G2181" s="10"/>
      <c r="H2181" s="10"/>
      <c r="I2181" s="10"/>
      <c r="J2181" s="10"/>
      <c r="K2181" s="12"/>
      <c r="L2181" s="12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4"/>
      <c r="BK2181" s="14"/>
      <c r="BL2181" s="14"/>
      <c r="BM2181" s="14"/>
      <c r="BN2181" s="14"/>
    </row>
    <row r="2182" spans="4:66" x14ac:dyDescent="0.25">
      <c r="D2182" s="7"/>
      <c r="E2182" s="10"/>
      <c r="F2182" s="10"/>
      <c r="G2182" s="10"/>
      <c r="H2182" s="10"/>
      <c r="I2182" s="10"/>
      <c r="J2182" s="10"/>
      <c r="K2182" s="12"/>
      <c r="L2182" s="12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4"/>
      <c r="BK2182" s="14"/>
      <c r="BL2182" s="14"/>
      <c r="BM2182" s="14"/>
      <c r="BN2182" s="14"/>
    </row>
    <row r="2183" spans="4:66" x14ac:dyDescent="0.25">
      <c r="D2183" s="7"/>
      <c r="E2183" s="10"/>
      <c r="F2183" s="10"/>
      <c r="G2183" s="10"/>
      <c r="H2183" s="10"/>
      <c r="I2183" s="10"/>
      <c r="J2183" s="10"/>
      <c r="K2183" s="12"/>
      <c r="L2183" s="12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4"/>
      <c r="BK2183" s="14"/>
      <c r="BL2183" s="14"/>
      <c r="BM2183" s="14"/>
      <c r="BN2183" s="14"/>
    </row>
    <row r="2184" spans="4:66" x14ac:dyDescent="0.25">
      <c r="D2184" s="7"/>
      <c r="E2184" s="10"/>
      <c r="F2184" s="10"/>
      <c r="G2184" s="10"/>
      <c r="H2184" s="10"/>
      <c r="I2184" s="10"/>
      <c r="J2184" s="10"/>
      <c r="K2184" s="12"/>
      <c r="L2184" s="12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4"/>
      <c r="BK2184" s="14"/>
      <c r="BL2184" s="14"/>
      <c r="BM2184" s="14"/>
      <c r="BN2184" s="14"/>
    </row>
    <row r="2185" spans="4:66" x14ac:dyDescent="0.25">
      <c r="D2185" s="7"/>
      <c r="E2185" s="10"/>
      <c r="F2185" s="10"/>
      <c r="G2185" s="10"/>
      <c r="H2185" s="10"/>
      <c r="I2185" s="10"/>
      <c r="J2185" s="10"/>
      <c r="K2185" s="12"/>
      <c r="L2185" s="12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4"/>
      <c r="BK2185" s="14"/>
      <c r="BL2185" s="14"/>
      <c r="BM2185" s="14"/>
      <c r="BN2185" s="14"/>
    </row>
    <row r="2186" spans="4:66" x14ac:dyDescent="0.25">
      <c r="D2186" s="7"/>
      <c r="E2186" s="10"/>
      <c r="F2186" s="10"/>
      <c r="G2186" s="10"/>
      <c r="H2186" s="10"/>
      <c r="I2186" s="10"/>
      <c r="J2186" s="10"/>
      <c r="K2186" s="12"/>
      <c r="L2186" s="12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4"/>
      <c r="BK2186" s="14"/>
      <c r="BL2186" s="14"/>
      <c r="BM2186" s="14"/>
      <c r="BN2186" s="14"/>
    </row>
    <row r="2187" spans="4:66" x14ac:dyDescent="0.25">
      <c r="D2187" s="7"/>
      <c r="E2187" s="10"/>
      <c r="F2187" s="10"/>
      <c r="G2187" s="10"/>
      <c r="H2187" s="10"/>
      <c r="I2187" s="10"/>
      <c r="J2187" s="10"/>
      <c r="K2187" s="12"/>
      <c r="L2187" s="12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4"/>
      <c r="BK2187" s="14"/>
      <c r="BL2187" s="14"/>
      <c r="BM2187" s="14"/>
      <c r="BN2187" s="14"/>
    </row>
    <row r="2188" spans="4:66" x14ac:dyDescent="0.25">
      <c r="D2188" s="7"/>
      <c r="E2188" s="10"/>
      <c r="F2188" s="10"/>
      <c r="G2188" s="10"/>
      <c r="H2188" s="10"/>
      <c r="I2188" s="10"/>
      <c r="J2188" s="10"/>
      <c r="K2188" s="12"/>
      <c r="L2188" s="12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4"/>
      <c r="BK2188" s="14"/>
      <c r="BL2188" s="14"/>
      <c r="BM2188" s="14"/>
      <c r="BN2188" s="14"/>
    </row>
    <row r="2189" spans="4:66" x14ac:dyDescent="0.25">
      <c r="D2189" s="7"/>
      <c r="E2189" s="10"/>
      <c r="F2189" s="10"/>
      <c r="G2189" s="10"/>
      <c r="H2189" s="10"/>
      <c r="I2189" s="10"/>
      <c r="J2189" s="10"/>
      <c r="K2189" s="12"/>
      <c r="L2189" s="12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4"/>
      <c r="BK2189" s="14"/>
      <c r="BL2189" s="14"/>
      <c r="BM2189" s="14"/>
      <c r="BN2189" s="14"/>
    </row>
    <row r="2190" spans="4:66" x14ac:dyDescent="0.25">
      <c r="D2190" s="7"/>
      <c r="E2190" s="10"/>
      <c r="F2190" s="10"/>
      <c r="G2190" s="10"/>
      <c r="H2190" s="10"/>
      <c r="I2190" s="10"/>
      <c r="J2190" s="10"/>
      <c r="K2190" s="12"/>
      <c r="L2190" s="12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4"/>
      <c r="BK2190" s="14"/>
      <c r="BL2190" s="14"/>
      <c r="BM2190" s="14"/>
      <c r="BN2190" s="14"/>
    </row>
    <row r="2191" spans="4:66" x14ac:dyDescent="0.25">
      <c r="D2191" s="7"/>
      <c r="E2191" s="10"/>
      <c r="F2191" s="10"/>
      <c r="G2191" s="10"/>
      <c r="H2191" s="10"/>
      <c r="I2191" s="10"/>
      <c r="J2191" s="10"/>
      <c r="K2191" s="12"/>
      <c r="L2191" s="12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4"/>
      <c r="BK2191" s="14"/>
      <c r="BL2191" s="14"/>
      <c r="BM2191" s="14"/>
      <c r="BN2191" s="14"/>
    </row>
    <row r="2192" spans="4:66" x14ac:dyDescent="0.25">
      <c r="D2192" s="7"/>
      <c r="E2192" s="10"/>
      <c r="F2192" s="10"/>
      <c r="G2192" s="10"/>
      <c r="H2192" s="10"/>
      <c r="I2192" s="10"/>
      <c r="J2192" s="10"/>
      <c r="K2192" s="12"/>
      <c r="L2192" s="12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4"/>
      <c r="BK2192" s="14"/>
      <c r="BL2192" s="14"/>
      <c r="BM2192" s="14"/>
      <c r="BN2192" s="14"/>
    </row>
    <row r="2193" spans="4:66" x14ac:dyDescent="0.25">
      <c r="D2193" s="7"/>
      <c r="E2193" s="10"/>
      <c r="F2193" s="10"/>
      <c r="G2193" s="10"/>
      <c r="H2193" s="10"/>
      <c r="I2193" s="10"/>
      <c r="J2193" s="10"/>
      <c r="K2193" s="12"/>
      <c r="L2193" s="12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4"/>
      <c r="BK2193" s="14"/>
      <c r="BL2193" s="14"/>
      <c r="BM2193" s="14"/>
      <c r="BN2193" s="14"/>
    </row>
    <row r="2194" spans="4:66" x14ac:dyDescent="0.25">
      <c r="D2194" s="7"/>
      <c r="E2194" s="10"/>
      <c r="F2194" s="10"/>
      <c r="G2194" s="10"/>
      <c r="H2194" s="10"/>
      <c r="I2194" s="10"/>
      <c r="J2194" s="10"/>
      <c r="K2194" s="12"/>
      <c r="L2194" s="12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4"/>
      <c r="BK2194" s="14"/>
      <c r="BL2194" s="14"/>
      <c r="BM2194" s="14"/>
      <c r="BN2194" s="14"/>
    </row>
    <row r="2195" spans="4:66" x14ac:dyDescent="0.25">
      <c r="D2195" s="7"/>
      <c r="E2195" s="10"/>
      <c r="F2195" s="10"/>
      <c r="G2195" s="10"/>
      <c r="H2195" s="10"/>
      <c r="I2195" s="10"/>
      <c r="J2195" s="10"/>
      <c r="K2195" s="12"/>
      <c r="L2195" s="12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4"/>
      <c r="BK2195" s="14"/>
      <c r="BL2195" s="14"/>
      <c r="BM2195" s="14"/>
      <c r="BN2195" s="14"/>
    </row>
    <row r="2196" spans="4:66" x14ac:dyDescent="0.25">
      <c r="D2196" s="7"/>
      <c r="E2196" s="10"/>
      <c r="F2196" s="10"/>
      <c r="G2196" s="10"/>
      <c r="H2196" s="10"/>
      <c r="I2196" s="10"/>
      <c r="J2196" s="10"/>
      <c r="K2196" s="12"/>
      <c r="L2196" s="12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4"/>
      <c r="BK2196" s="14"/>
      <c r="BL2196" s="14"/>
      <c r="BM2196" s="14"/>
      <c r="BN2196" s="14"/>
    </row>
    <row r="2197" spans="4:66" x14ac:dyDescent="0.25">
      <c r="D2197" s="7"/>
      <c r="E2197" s="10"/>
      <c r="F2197" s="10"/>
      <c r="G2197" s="10"/>
      <c r="H2197" s="10"/>
      <c r="I2197" s="10"/>
      <c r="J2197" s="10"/>
      <c r="K2197" s="12"/>
      <c r="L2197" s="12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4"/>
      <c r="BK2197" s="14"/>
      <c r="BL2197" s="14"/>
      <c r="BM2197" s="14"/>
      <c r="BN2197" s="14"/>
    </row>
    <row r="2198" spans="4:66" x14ac:dyDescent="0.25">
      <c r="D2198" s="7"/>
      <c r="E2198" s="10"/>
      <c r="F2198" s="10"/>
      <c r="G2198" s="10"/>
      <c r="H2198" s="10"/>
      <c r="I2198" s="10"/>
      <c r="J2198" s="10"/>
      <c r="K2198" s="12"/>
      <c r="L2198" s="12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4"/>
      <c r="BK2198" s="14"/>
      <c r="BL2198" s="14"/>
      <c r="BM2198" s="14"/>
      <c r="BN2198" s="14"/>
    </row>
    <row r="2199" spans="4:66" x14ac:dyDescent="0.25">
      <c r="D2199" s="7"/>
      <c r="E2199" s="10"/>
      <c r="F2199" s="10"/>
      <c r="G2199" s="10"/>
      <c r="H2199" s="10"/>
      <c r="I2199" s="10"/>
      <c r="J2199" s="10"/>
      <c r="K2199" s="12"/>
      <c r="L2199" s="12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4"/>
      <c r="BK2199" s="14"/>
      <c r="BL2199" s="14"/>
      <c r="BM2199" s="14"/>
      <c r="BN2199" s="14"/>
    </row>
    <row r="2200" spans="4:66" x14ac:dyDescent="0.25">
      <c r="D2200" s="7"/>
      <c r="E2200" s="10"/>
      <c r="F2200" s="10"/>
      <c r="G2200" s="10"/>
      <c r="H2200" s="10"/>
      <c r="I2200" s="10"/>
      <c r="J2200" s="10"/>
      <c r="K2200" s="12"/>
      <c r="L2200" s="12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4"/>
      <c r="BK2200" s="14"/>
      <c r="BL2200" s="14"/>
      <c r="BM2200" s="14"/>
      <c r="BN2200" s="14"/>
    </row>
    <row r="2201" spans="4:66" x14ac:dyDescent="0.25">
      <c r="D2201" s="7"/>
      <c r="E2201" s="10"/>
      <c r="F2201" s="10"/>
      <c r="G2201" s="10"/>
      <c r="H2201" s="10"/>
      <c r="I2201" s="10"/>
      <c r="J2201" s="10"/>
      <c r="K2201" s="12"/>
      <c r="L2201" s="12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4"/>
      <c r="BK2201" s="14"/>
      <c r="BL2201" s="14"/>
      <c r="BM2201" s="14"/>
      <c r="BN2201" s="14"/>
    </row>
    <row r="2202" spans="4:66" x14ac:dyDescent="0.25">
      <c r="D2202" s="7"/>
      <c r="E2202" s="10"/>
      <c r="F2202" s="10"/>
      <c r="G2202" s="10"/>
      <c r="H2202" s="10"/>
      <c r="I2202" s="10"/>
      <c r="J2202" s="10"/>
      <c r="K2202" s="12"/>
      <c r="L2202" s="12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4"/>
      <c r="BK2202" s="14"/>
      <c r="BL2202" s="14"/>
      <c r="BM2202" s="14"/>
      <c r="BN2202" s="14"/>
    </row>
    <row r="2203" spans="4:66" x14ac:dyDescent="0.25">
      <c r="D2203" s="7"/>
      <c r="E2203" s="10"/>
      <c r="F2203" s="10"/>
      <c r="G2203" s="10"/>
      <c r="H2203" s="10"/>
      <c r="I2203" s="10"/>
      <c r="J2203" s="10"/>
      <c r="K2203" s="12"/>
      <c r="L2203" s="12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4"/>
      <c r="BK2203" s="14"/>
      <c r="BL2203" s="14"/>
      <c r="BM2203" s="14"/>
      <c r="BN2203" s="14"/>
    </row>
    <row r="2204" spans="4:66" x14ac:dyDescent="0.25">
      <c r="D2204" s="7"/>
      <c r="E2204" s="10"/>
      <c r="F2204" s="10"/>
      <c r="G2204" s="10"/>
      <c r="H2204" s="10"/>
      <c r="I2204" s="10"/>
      <c r="J2204" s="10"/>
      <c r="K2204" s="12"/>
      <c r="L2204" s="12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4"/>
      <c r="BK2204" s="14"/>
      <c r="BL2204" s="14"/>
      <c r="BM2204" s="14"/>
      <c r="BN2204" s="14"/>
    </row>
    <row r="2205" spans="4:66" x14ac:dyDescent="0.25">
      <c r="D2205" s="7"/>
      <c r="E2205" s="10"/>
      <c r="F2205" s="10"/>
      <c r="G2205" s="10"/>
      <c r="H2205" s="10"/>
      <c r="I2205" s="10"/>
      <c r="J2205" s="10"/>
      <c r="K2205" s="12"/>
      <c r="L2205" s="12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4"/>
      <c r="BK2205" s="14"/>
      <c r="BL2205" s="14"/>
      <c r="BM2205" s="14"/>
      <c r="BN2205" s="14"/>
    </row>
    <row r="2206" spans="4:66" x14ac:dyDescent="0.25">
      <c r="D2206" s="7"/>
      <c r="E2206" s="10"/>
      <c r="F2206" s="10"/>
      <c r="G2206" s="10"/>
      <c r="H2206" s="10"/>
      <c r="I2206" s="10"/>
      <c r="J2206" s="10"/>
      <c r="K2206" s="12"/>
      <c r="L2206" s="12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4"/>
      <c r="BK2206" s="14"/>
      <c r="BL2206" s="14"/>
      <c r="BM2206" s="14"/>
      <c r="BN2206" s="14"/>
    </row>
    <row r="2207" spans="4:66" x14ac:dyDescent="0.25">
      <c r="D2207" s="7"/>
      <c r="E2207" s="10"/>
      <c r="F2207" s="10"/>
      <c r="G2207" s="10"/>
      <c r="H2207" s="10"/>
      <c r="I2207" s="10"/>
      <c r="J2207" s="10"/>
      <c r="K2207" s="12"/>
      <c r="L2207" s="12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4"/>
      <c r="BK2207" s="14"/>
      <c r="BL2207" s="14"/>
      <c r="BM2207" s="14"/>
      <c r="BN2207" s="14"/>
    </row>
    <row r="2208" spans="4:66" x14ac:dyDescent="0.25">
      <c r="D2208" s="7"/>
      <c r="E2208" s="10"/>
      <c r="F2208" s="10"/>
      <c r="G2208" s="10"/>
      <c r="H2208" s="10"/>
      <c r="I2208" s="10"/>
      <c r="J2208" s="10"/>
      <c r="K2208" s="12"/>
      <c r="L2208" s="12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4"/>
      <c r="BK2208" s="14"/>
      <c r="BL2208" s="14"/>
      <c r="BM2208" s="14"/>
      <c r="BN2208" s="14"/>
    </row>
    <row r="2209" spans="4:66" x14ac:dyDescent="0.25">
      <c r="D2209" s="7"/>
      <c r="E2209" s="10"/>
      <c r="F2209" s="10"/>
      <c r="G2209" s="10"/>
      <c r="H2209" s="10"/>
      <c r="I2209" s="10"/>
      <c r="J2209" s="10"/>
      <c r="K2209" s="12"/>
      <c r="L2209" s="12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4"/>
      <c r="BK2209" s="14"/>
      <c r="BL2209" s="14"/>
      <c r="BM2209" s="14"/>
      <c r="BN2209" s="14"/>
    </row>
    <row r="2210" spans="4:66" x14ac:dyDescent="0.25">
      <c r="D2210" s="7"/>
      <c r="E2210" s="10"/>
      <c r="F2210" s="10"/>
      <c r="G2210" s="10"/>
      <c r="H2210" s="10"/>
      <c r="I2210" s="10"/>
      <c r="J2210" s="10"/>
      <c r="K2210" s="12"/>
      <c r="L2210" s="12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4"/>
      <c r="BK2210" s="14"/>
      <c r="BL2210" s="14"/>
      <c r="BM2210" s="14"/>
      <c r="BN2210" s="14"/>
    </row>
    <row r="2211" spans="4:66" x14ac:dyDescent="0.25">
      <c r="D2211" s="7"/>
      <c r="E2211" s="10"/>
      <c r="F2211" s="10"/>
      <c r="G2211" s="10"/>
      <c r="H2211" s="10"/>
      <c r="I2211" s="10"/>
      <c r="J2211" s="10"/>
      <c r="K2211" s="12"/>
      <c r="L2211" s="12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4"/>
      <c r="BK2211" s="14"/>
      <c r="BL2211" s="14"/>
      <c r="BM2211" s="14"/>
      <c r="BN2211" s="14"/>
    </row>
    <row r="2212" spans="4:66" x14ac:dyDescent="0.25">
      <c r="D2212" s="7"/>
      <c r="E2212" s="10"/>
      <c r="F2212" s="10"/>
      <c r="G2212" s="10"/>
      <c r="H2212" s="10"/>
      <c r="I2212" s="10"/>
      <c r="J2212" s="10"/>
      <c r="K2212" s="12"/>
      <c r="L2212" s="12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4"/>
      <c r="BK2212" s="14"/>
      <c r="BL2212" s="14"/>
      <c r="BM2212" s="14"/>
      <c r="BN2212" s="14"/>
    </row>
    <row r="2213" spans="4:66" x14ac:dyDescent="0.25">
      <c r="D2213" s="7"/>
      <c r="E2213" s="10"/>
      <c r="F2213" s="10"/>
      <c r="G2213" s="10"/>
      <c r="H2213" s="10"/>
      <c r="I2213" s="10"/>
      <c r="J2213" s="10"/>
      <c r="K2213" s="12"/>
      <c r="L2213" s="12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4"/>
      <c r="BK2213" s="14"/>
      <c r="BL2213" s="14"/>
      <c r="BM2213" s="14"/>
      <c r="BN2213" s="14"/>
    </row>
    <row r="2214" spans="4:66" x14ac:dyDescent="0.25">
      <c r="D2214" s="7"/>
      <c r="E2214" s="10"/>
      <c r="F2214" s="10"/>
      <c r="G2214" s="10"/>
      <c r="H2214" s="10"/>
      <c r="I2214" s="10"/>
      <c r="J2214" s="10"/>
      <c r="K2214" s="12"/>
      <c r="L2214" s="12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4"/>
      <c r="BK2214" s="14"/>
      <c r="BL2214" s="14"/>
      <c r="BM2214" s="14"/>
      <c r="BN2214" s="14"/>
    </row>
    <row r="2215" spans="4:66" x14ac:dyDescent="0.25">
      <c r="D2215" s="7"/>
      <c r="E2215" s="10"/>
      <c r="F2215" s="10"/>
      <c r="G2215" s="10"/>
      <c r="H2215" s="10"/>
      <c r="I2215" s="10"/>
      <c r="J2215" s="10"/>
      <c r="K2215" s="12"/>
      <c r="L2215" s="12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4"/>
      <c r="BK2215" s="14"/>
      <c r="BL2215" s="14"/>
      <c r="BM2215" s="14"/>
      <c r="BN2215" s="14"/>
    </row>
    <row r="2216" spans="4:66" x14ac:dyDescent="0.25">
      <c r="D2216" s="7"/>
      <c r="E2216" s="10"/>
      <c r="F2216" s="10"/>
      <c r="G2216" s="10"/>
      <c r="H2216" s="10"/>
      <c r="I2216" s="10"/>
      <c r="J2216" s="10"/>
      <c r="K2216" s="12"/>
      <c r="L2216" s="12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4"/>
      <c r="BK2216" s="14"/>
      <c r="BL2216" s="14"/>
      <c r="BM2216" s="14"/>
      <c r="BN2216" s="14"/>
    </row>
    <row r="2217" spans="4:66" x14ac:dyDescent="0.25">
      <c r="D2217" s="7"/>
      <c r="E2217" s="10"/>
      <c r="F2217" s="10"/>
      <c r="G2217" s="10"/>
      <c r="H2217" s="10"/>
      <c r="I2217" s="10"/>
      <c r="J2217" s="10"/>
      <c r="K2217" s="12"/>
      <c r="L2217" s="12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4"/>
      <c r="BK2217" s="14"/>
      <c r="BL2217" s="14"/>
      <c r="BM2217" s="14"/>
      <c r="BN2217" s="14"/>
    </row>
    <row r="2218" spans="4:66" x14ac:dyDescent="0.25">
      <c r="D2218" s="7"/>
      <c r="E2218" s="10"/>
      <c r="F2218" s="10"/>
      <c r="G2218" s="10"/>
      <c r="H2218" s="10"/>
      <c r="I2218" s="10"/>
      <c r="J2218" s="10"/>
      <c r="K2218" s="12"/>
      <c r="L2218" s="12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4"/>
      <c r="BK2218" s="14"/>
      <c r="BL2218" s="14"/>
      <c r="BM2218" s="14"/>
      <c r="BN2218" s="14"/>
    </row>
    <row r="2219" spans="4:66" x14ac:dyDescent="0.25">
      <c r="D2219" s="7"/>
      <c r="E2219" s="10"/>
      <c r="F2219" s="10"/>
      <c r="G2219" s="10"/>
      <c r="H2219" s="10"/>
      <c r="I2219" s="10"/>
      <c r="J2219" s="10"/>
      <c r="K2219" s="12"/>
      <c r="L2219" s="12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4"/>
      <c r="BK2219" s="14"/>
      <c r="BL2219" s="14"/>
      <c r="BM2219" s="14"/>
      <c r="BN2219" s="14"/>
    </row>
    <row r="2220" spans="4:66" x14ac:dyDescent="0.25">
      <c r="D2220" s="7"/>
      <c r="E2220" s="10"/>
      <c r="F2220" s="10"/>
      <c r="G2220" s="10"/>
      <c r="H2220" s="10"/>
      <c r="I2220" s="10"/>
      <c r="J2220" s="10"/>
      <c r="K2220" s="12"/>
      <c r="L2220" s="12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4"/>
      <c r="BK2220" s="14"/>
      <c r="BL2220" s="14"/>
      <c r="BM2220" s="14"/>
      <c r="BN2220" s="14"/>
    </row>
    <row r="2221" spans="4:66" x14ac:dyDescent="0.25">
      <c r="D2221" s="7"/>
      <c r="E2221" s="10"/>
      <c r="F2221" s="10"/>
      <c r="G2221" s="10"/>
      <c r="H2221" s="10"/>
      <c r="I2221" s="10"/>
      <c r="J2221" s="10"/>
      <c r="K2221" s="12"/>
      <c r="L2221" s="12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4"/>
      <c r="BK2221" s="14"/>
      <c r="BL2221" s="14"/>
      <c r="BM2221" s="14"/>
      <c r="BN2221" s="14"/>
    </row>
    <row r="2222" spans="4:66" x14ac:dyDescent="0.25">
      <c r="D2222" s="7"/>
      <c r="E2222" s="10"/>
      <c r="F2222" s="10"/>
      <c r="G2222" s="10"/>
      <c r="H2222" s="10"/>
      <c r="I2222" s="10"/>
      <c r="J2222" s="10"/>
      <c r="K2222" s="12"/>
      <c r="L2222" s="12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4"/>
      <c r="BK2222" s="14"/>
      <c r="BL2222" s="14"/>
      <c r="BM2222" s="14"/>
      <c r="BN2222" s="14"/>
    </row>
    <row r="2223" spans="4:66" x14ac:dyDescent="0.25">
      <c r="D2223" s="7"/>
      <c r="E2223" s="10"/>
      <c r="F2223" s="10"/>
      <c r="G2223" s="10"/>
      <c r="H2223" s="10"/>
      <c r="I2223" s="10"/>
      <c r="J2223" s="10"/>
      <c r="K2223" s="12"/>
      <c r="L2223" s="12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4"/>
      <c r="BK2223" s="14"/>
      <c r="BL2223" s="14"/>
      <c r="BM2223" s="14"/>
      <c r="BN2223" s="14"/>
    </row>
    <row r="2224" spans="4:66" s="15" customFormat="1" x14ac:dyDescent="0.25">
      <c r="D2224" s="23"/>
      <c r="K2224" s="17"/>
      <c r="L2224" s="17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  <c r="W2224" s="18"/>
      <c r="X2224" s="18"/>
      <c r="Y2224" s="18"/>
      <c r="Z2224" s="18"/>
      <c r="AA2224" s="18"/>
      <c r="AB2224" s="18"/>
      <c r="AC2224" s="18"/>
      <c r="AD2224" s="18"/>
      <c r="AE2224" s="18"/>
      <c r="AF2224" s="18"/>
      <c r="AG2224" s="18"/>
      <c r="AH2224" s="18"/>
      <c r="AI2224" s="18"/>
      <c r="AJ2224" s="18"/>
      <c r="AK2224" s="18"/>
      <c r="AL2224" s="18"/>
      <c r="AM2224" s="18"/>
      <c r="AN2224" s="18"/>
      <c r="AO2224" s="18"/>
      <c r="AP2224" s="18"/>
      <c r="AQ2224" s="18"/>
      <c r="AR2224" s="18"/>
      <c r="AS2224" s="18"/>
      <c r="AT2224" s="18"/>
      <c r="AU2224" s="18"/>
      <c r="AV2224" s="18"/>
      <c r="AW2224" s="18"/>
      <c r="AX2224" s="18"/>
      <c r="AY2224" s="18"/>
      <c r="AZ2224" s="18"/>
      <c r="BA2224" s="18"/>
      <c r="BB2224" s="18"/>
      <c r="BC2224" s="18"/>
      <c r="BD2224" s="18"/>
      <c r="BE2224" s="18"/>
      <c r="BF2224" s="18"/>
      <c r="BG2224" s="18"/>
      <c r="BH2224" s="18"/>
      <c r="BI2224" s="18"/>
      <c r="BJ2224" s="19"/>
      <c r="BK2224" s="19"/>
      <c r="BL2224" s="19"/>
      <c r="BM2224" s="19"/>
      <c r="BN2224" s="19"/>
    </row>
    <row r="2225" spans="4:66" x14ac:dyDescent="0.25">
      <c r="D2225"/>
      <c r="E2225" s="10"/>
      <c r="F2225" s="10"/>
      <c r="G2225" s="10"/>
      <c r="H2225" s="10"/>
      <c r="I2225" s="10"/>
      <c r="J2225" s="10"/>
      <c r="K2225" s="12"/>
      <c r="L2225" s="12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4"/>
      <c r="BK2225" s="14"/>
      <c r="BL2225" s="14"/>
      <c r="BM2225" s="14"/>
      <c r="BN2225" s="14"/>
    </row>
    <row r="2226" spans="4:66" x14ac:dyDescent="0.25">
      <c r="D2226"/>
      <c r="E2226" s="10"/>
      <c r="F2226" s="10"/>
      <c r="G2226" s="10"/>
      <c r="H2226" s="10"/>
      <c r="I2226" s="10"/>
      <c r="J2226" s="10"/>
      <c r="K2226" s="12"/>
      <c r="L2226" s="12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4"/>
      <c r="BK2226" s="14"/>
      <c r="BL2226" s="14"/>
      <c r="BM2226" s="14"/>
      <c r="BN2226" s="14"/>
    </row>
    <row r="2227" spans="4:66" x14ac:dyDescent="0.25">
      <c r="D2227"/>
      <c r="E2227" s="10"/>
      <c r="F2227" s="10"/>
      <c r="G2227" s="10"/>
      <c r="H2227" s="10"/>
      <c r="I2227" s="10"/>
      <c r="J2227" s="10"/>
      <c r="K2227" s="12"/>
      <c r="L2227" s="12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4"/>
      <c r="BK2227" s="14"/>
      <c r="BL2227" s="14"/>
      <c r="BM2227" s="14"/>
      <c r="BN2227" s="14"/>
    </row>
    <row r="2228" spans="4:66" x14ac:dyDescent="0.25">
      <c r="D2228"/>
      <c r="E2228" s="10"/>
      <c r="F2228" s="10"/>
      <c r="G2228" s="10"/>
      <c r="H2228" s="10"/>
      <c r="I2228" s="10"/>
      <c r="J2228" s="10"/>
      <c r="K2228" s="12"/>
      <c r="L2228" s="12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4"/>
      <c r="BK2228" s="14"/>
      <c r="BL2228" s="14"/>
      <c r="BM2228" s="14"/>
      <c r="BN2228" s="14"/>
    </row>
    <row r="2229" spans="4:66" x14ac:dyDescent="0.25">
      <c r="D2229"/>
      <c r="E2229" s="10"/>
      <c r="F2229" s="10"/>
      <c r="G2229" s="10"/>
      <c r="H2229" s="10"/>
      <c r="I2229" s="10"/>
      <c r="J2229" s="10"/>
      <c r="K2229" s="12"/>
      <c r="L2229" s="12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4"/>
      <c r="BK2229" s="14"/>
      <c r="BL2229" s="14"/>
      <c r="BM2229" s="14"/>
      <c r="BN2229" s="14"/>
    </row>
    <row r="2230" spans="4:66" x14ac:dyDescent="0.25">
      <c r="D2230"/>
      <c r="E2230" s="10"/>
      <c r="F2230" s="10"/>
      <c r="G2230" s="10"/>
      <c r="H2230" s="10"/>
      <c r="I2230" s="10"/>
      <c r="J2230" s="10"/>
      <c r="K2230" s="12"/>
      <c r="L2230" s="12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4"/>
      <c r="BK2230" s="14"/>
      <c r="BL2230" s="14"/>
      <c r="BM2230" s="14"/>
      <c r="BN2230" s="14"/>
    </row>
    <row r="2231" spans="4:66" x14ac:dyDescent="0.25">
      <c r="D2231"/>
      <c r="E2231" s="10"/>
      <c r="F2231" s="10"/>
      <c r="G2231" s="10"/>
      <c r="H2231" s="10"/>
      <c r="I2231" s="10"/>
      <c r="J2231" s="10"/>
      <c r="K2231" s="12"/>
      <c r="L2231" s="12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4"/>
      <c r="BK2231" s="14"/>
      <c r="BL2231" s="14"/>
      <c r="BM2231" s="14"/>
      <c r="BN2231" s="14"/>
    </row>
    <row r="2232" spans="4:66" x14ac:dyDescent="0.25">
      <c r="D2232"/>
      <c r="E2232" s="10"/>
      <c r="F2232" s="10"/>
      <c r="G2232" s="10"/>
      <c r="H2232" s="10"/>
      <c r="I2232" s="10"/>
      <c r="J2232" s="10"/>
      <c r="K2232" s="12"/>
      <c r="L2232" s="12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4"/>
      <c r="BK2232" s="14"/>
      <c r="BL2232" s="14"/>
      <c r="BM2232" s="14"/>
      <c r="BN2232" s="14"/>
    </row>
    <row r="2233" spans="4:66" x14ac:dyDescent="0.25">
      <c r="D2233"/>
      <c r="E2233" s="10"/>
      <c r="F2233" s="10"/>
      <c r="G2233" s="10"/>
      <c r="H2233" s="10"/>
      <c r="I2233" s="10"/>
      <c r="J2233" s="10"/>
      <c r="K2233" s="12"/>
      <c r="L2233" s="12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4"/>
      <c r="BK2233" s="14"/>
      <c r="BL2233" s="14"/>
      <c r="BM2233" s="14"/>
      <c r="BN2233" s="14"/>
    </row>
    <row r="2234" spans="4:66" x14ac:dyDescent="0.25">
      <c r="D2234"/>
      <c r="E2234" s="10"/>
      <c r="F2234" s="10"/>
      <c r="G2234" s="10"/>
      <c r="H2234" s="10"/>
      <c r="I2234" s="10"/>
      <c r="J2234" s="10"/>
      <c r="K2234" s="12"/>
      <c r="L2234" s="12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4"/>
      <c r="BK2234" s="14"/>
      <c r="BL2234" s="14"/>
      <c r="BM2234" s="14"/>
      <c r="BN2234" s="14"/>
    </row>
    <row r="2235" spans="4:66" x14ac:dyDescent="0.25">
      <c r="D2235"/>
      <c r="E2235" s="10"/>
      <c r="F2235" s="10"/>
      <c r="G2235" s="10"/>
      <c r="H2235" s="10"/>
      <c r="I2235" s="10"/>
      <c r="J2235" s="10"/>
      <c r="K2235" s="12"/>
      <c r="L2235" s="12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4"/>
      <c r="BK2235" s="14"/>
      <c r="BL2235" s="14"/>
      <c r="BM2235" s="14"/>
      <c r="BN2235" s="14"/>
    </row>
    <row r="2236" spans="4:66" x14ac:dyDescent="0.25">
      <c r="D2236"/>
      <c r="E2236" s="10"/>
      <c r="F2236" s="10"/>
      <c r="G2236" s="10"/>
      <c r="H2236" s="10"/>
      <c r="I2236" s="10"/>
      <c r="J2236" s="10"/>
      <c r="K2236" s="12"/>
      <c r="L2236" s="12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4"/>
      <c r="BK2236" s="14"/>
      <c r="BL2236" s="14"/>
      <c r="BM2236" s="14"/>
      <c r="BN2236" s="14"/>
    </row>
    <row r="2237" spans="4:66" x14ac:dyDescent="0.25">
      <c r="D2237"/>
      <c r="E2237" s="10"/>
      <c r="F2237" s="10"/>
      <c r="G2237" s="10"/>
      <c r="H2237" s="10"/>
      <c r="I2237" s="10"/>
      <c r="J2237" s="10"/>
      <c r="K2237" s="12"/>
      <c r="L2237" s="12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4"/>
      <c r="BK2237" s="14"/>
      <c r="BL2237" s="14"/>
      <c r="BM2237" s="14"/>
      <c r="BN2237" s="14"/>
    </row>
    <row r="2238" spans="4:66" x14ac:dyDescent="0.25">
      <c r="D2238"/>
      <c r="E2238" s="10"/>
      <c r="F2238" s="10"/>
      <c r="G2238" s="10"/>
      <c r="H2238" s="10"/>
      <c r="I2238" s="10"/>
      <c r="J2238" s="10"/>
      <c r="K2238" s="12"/>
      <c r="L2238" s="12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4"/>
      <c r="BK2238" s="14"/>
      <c r="BL2238" s="14"/>
      <c r="BM2238" s="14"/>
      <c r="BN2238" s="14"/>
    </row>
    <row r="2239" spans="4:66" x14ac:dyDescent="0.25">
      <c r="D2239"/>
      <c r="E2239" s="10"/>
      <c r="F2239" s="10"/>
      <c r="G2239" s="10"/>
      <c r="H2239" s="10"/>
      <c r="I2239" s="10"/>
      <c r="J2239" s="10"/>
      <c r="K2239" s="12"/>
      <c r="L2239" s="12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4"/>
      <c r="BK2239" s="14"/>
      <c r="BL2239" s="14"/>
      <c r="BM2239" s="14"/>
      <c r="BN2239" s="14"/>
    </row>
    <row r="2240" spans="4:66" x14ac:dyDescent="0.25">
      <c r="D2240"/>
      <c r="E2240" s="10"/>
      <c r="F2240" s="10"/>
      <c r="G2240" s="10"/>
      <c r="H2240" s="10"/>
      <c r="I2240" s="10"/>
      <c r="J2240" s="10"/>
      <c r="K2240" s="12"/>
      <c r="L2240" s="12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4"/>
      <c r="BK2240" s="14"/>
      <c r="BL2240" s="14"/>
      <c r="BM2240" s="14"/>
      <c r="BN2240" s="14"/>
    </row>
    <row r="2241" spans="4:66" x14ac:dyDescent="0.25">
      <c r="D2241"/>
      <c r="E2241" s="10"/>
      <c r="F2241" s="10"/>
      <c r="G2241" s="10"/>
      <c r="H2241" s="10"/>
      <c r="I2241" s="10"/>
      <c r="J2241" s="10"/>
      <c r="K2241" s="12"/>
      <c r="L2241" s="12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4"/>
      <c r="BK2241" s="14"/>
      <c r="BL2241" s="14"/>
      <c r="BM2241" s="14"/>
      <c r="BN2241" s="14"/>
    </row>
    <row r="2242" spans="4:66" x14ac:dyDescent="0.25">
      <c r="D2242"/>
      <c r="E2242" s="10"/>
      <c r="F2242" s="10"/>
      <c r="G2242" s="10"/>
      <c r="H2242" s="10"/>
      <c r="I2242" s="10"/>
      <c r="J2242" s="10"/>
      <c r="K2242" s="12"/>
      <c r="L2242" s="12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4"/>
      <c r="BK2242" s="14"/>
      <c r="BL2242" s="14"/>
      <c r="BM2242" s="14"/>
      <c r="BN2242" s="14"/>
    </row>
    <row r="2243" spans="4:66" x14ac:dyDescent="0.25">
      <c r="D2243"/>
      <c r="E2243" s="10"/>
      <c r="F2243" s="10"/>
      <c r="G2243" s="10"/>
      <c r="H2243" s="10"/>
      <c r="I2243" s="10"/>
      <c r="J2243" s="10"/>
      <c r="K2243" s="12"/>
      <c r="L2243" s="12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4"/>
      <c r="BK2243" s="14"/>
      <c r="BL2243" s="14"/>
      <c r="BM2243" s="14"/>
      <c r="BN2243" s="14"/>
    </row>
    <row r="2244" spans="4:66" x14ac:dyDescent="0.25">
      <c r="D2244"/>
      <c r="E2244" s="10"/>
      <c r="F2244" s="10"/>
      <c r="G2244" s="10"/>
      <c r="H2244" s="10"/>
      <c r="I2244" s="10"/>
      <c r="J2244" s="10"/>
      <c r="K2244" s="12"/>
      <c r="L2244" s="12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4"/>
      <c r="BK2244" s="14"/>
      <c r="BL2244" s="14"/>
      <c r="BM2244" s="14"/>
      <c r="BN2244" s="14"/>
    </row>
    <row r="2245" spans="4:66" x14ac:dyDescent="0.25">
      <c r="D2245"/>
      <c r="E2245" s="10"/>
      <c r="F2245" s="10"/>
      <c r="G2245" s="10"/>
      <c r="H2245" s="10"/>
      <c r="I2245" s="10"/>
      <c r="J2245" s="10"/>
      <c r="K2245" s="12"/>
      <c r="L2245" s="12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4"/>
      <c r="BK2245" s="14"/>
      <c r="BL2245" s="14"/>
      <c r="BM2245" s="14"/>
      <c r="BN2245" s="14"/>
    </row>
    <row r="2246" spans="4:66" x14ac:dyDescent="0.25">
      <c r="D2246"/>
      <c r="E2246" s="10"/>
      <c r="F2246" s="10"/>
      <c r="G2246" s="10"/>
      <c r="H2246" s="10"/>
      <c r="I2246" s="10"/>
      <c r="J2246" s="10"/>
      <c r="K2246" s="12"/>
      <c r="L2246" s="12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4"/>
      <c r="BK2246" s="14"/>
      <c r="BL2246" s="14"/>
      <c r="BM2246" s="14"/>
      <c r="BN2246" s="14"/>
    </row>
    <row r="2247" spans="4:66" x14ac:dyDescent="0.25">
      <c r="D2247"/>
      <c r="E2247" s="10"/>
      <c r="F2247" s="10"/>
      <c r="G2247" s="10"/>
      <c r="H2247" s="10"/>
      <c r="I2247" s="10"/>
      <c r="J2247" s="10"/>
      <c r="K2247" s="12"/>
      <c r="L2247" s="12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4"/>
      <c r="BK2247" s="14"/>
      <c r="BL2247" s="14"/>
      <c r="BM2247" s="14"/>
      <c r="BN2247" s="14"/>
    </row>
    <row r="2248" spans="4:66" x14ac:dyDescent="0.25">
      <c r="D2248"/>
      <c r="E2248" s="10"/>
      <c r="F2248" s="10"/>
      <c r="G2248" s="10"/>
      <c r="H2248" s="10"/>
      <c r="I2248" s="10"/>
      <c r="J2248" s="10"/>
      <c r="K2248" s="12"/>
      <c r="L2248" s="12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4"/>
      <c r="BK2248" s="14"/>
      <c r="BL2248" s="14"/>
      <c r="BM2248" s="14"/>
      <c r="BN2248" s="14"/>
    </row>
    <row r="2249" spans="4:66" x14ac:dyDescent="0.25">
      <c r="D2249"/>
      <c r="E2249" s="10"/>
      <c r="F2249" s="10"/>
      <c r="G2249" s="10"/>
      <c r="H2249" s="10"/>
      <c r="I2249" s="10"/>
      <c r="J2249" s="10"/>
      <c r="K2249" s="12"/>
      <c r="L2249" s="12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4"/>
      <c r="BK2249" s="14"/>
      <c r="BL2249" s="14"/>
      <c r="BM2249" s="14"/>
      <c r="BN2249" s="14"/>
    </row>
    <row r="2250" spans="4:66" x14ac:dyDescent="0.25">
      <c r="D2250"/>
      <c r="E2250" s="10"/>
      <c r="F2250" s="10"/>
      <c r="G2250" s="10"/>
      <c r="H2250" s="10"/>
      <c r="I2250" s="10"/>
      <c r="J2250" s="10"/>
      <c r="K2250" s="12"/>
      <c r="L2250" s="12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4"/>
      <c r="BK2250" s="14"/>
      <c r="BL2250" s="14"/>
      <c r="BM2250" s="14"/>
      <c r="BN2250" s="14"/>
    </row>
    <row r="2251" spans="4:66" x14ac:dyDescent="0.25">
      <c r="D2251"/>
      <c r="E2251" s="10"/>
      <c r="F2251" s="10"/>
      <c r="G2251" s="10"/>
      <c r="H2251" s="10"/>
      <c r="I2251" s="10"/>
      <c r="J2251" s="10"/>
      <c r="K2251" s="12"/>
      <c r="L2251" s="12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4"/>
      <c r="BK2251" s="14"/>
      <c r="BL2251" s="14"/>
      <c r="BM2251" s="14"/>
      <c r="BN2251" s="14"/>
    </row>
    <row r="2252" spans="4:66" x14ac:dyDescent="0.25">
      <c r="D2252"/>
      <c r="E2252" s="10"/>
      <c r="F2252" s="10"/>
      <c r="G2252" s="10"/>
      <c r="H2252" s="10"/>
      <c r="I2252" s="10"/>
      <c r="J2252" s="10"/>
      <c r="K2252" s="12"/>
      <c r="L2252" s="12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4"/>
      <c r="BK2252" s="14"/>
      <c r="BL2252" s="14"/>
      <c r="BM2252" s="14"/>
      <c r="BN2252" s="14"/>
    </row>
    <row r="2253" spans="4:66" x14ac:dyDescent="0.25">
      <c r="D2253"/>
      <c r="E2253" s="10"/>
      <c r="F2253" s="10"/>
      <c r="G2253" s="10"/>
      <c r="H2253" s="10"/>
      <c r="I2253" s="10"/>
      <c r="J2253" s="10"/>
      <c r="K2253" s="12"/>
      <c r="L2253" s="12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4"/>
      <c r="BK2253" s="14"/>
      <c r="BL2253" s="14"/>
      <c r="BM2253" s="14"/>
      <c r="BN2253" s="14"/>
    </row>
    <row r="2254" spans="4:66" x14ac:dyDescent="0.25">
      <c r="D2254"/>
      <c r="E2254" s="10"/>
      <c r="F2254" s="10"/>
      <c r="G2254" s="10"/>
      <c r="H2254" s="10"/>
      <c r="I2254" s="10"/>
      <c r="J2254" s="10"/>
      <c r="K2254" s="12"/>
      <c r="L2254" s="12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4"/>
      <c r="BK2254" s="14"/>
      <c r="BL2254" s="14"/>
      <c r="BM2254" s="14"/>
      <c r="BN2254" s="14"/>
    </row>
    <row r="2255" spans="4:66" x14ac:dyDescent="0.25">
      <c r="D2255"/>
      <c r="E2255" s="10"/>
      <c r="F2255" s="10"/>
      <c r="G2255" s="10"/>
      <c r="H2255" s="10"/>
      <c r="I2255" s="10"/>
      <c r="J2255" s="10"/>
      <c r="K2255" s="12"/>
      <c r="L2255" s="12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4"/>
      <c r="BK2255" s="14"/>
      <c r="BL2255" s="14"/>
      <c r="BM2255" s="14"/>
      <c r="BN2255" s="14"/>
    </row>
    <row r="2256" spans="4:66" x14ac:dyDescent="0.25">
      <c r="D2256"/>
      <c r="E2256" s="10"/>
      <c r="F2256" s="10"/>
      <c r="G2256" s="10"/>
      <c r="H2256" s="10"/>
      <c r="I2256" s="10"/>
      <c r="J2256" s="10"/>
      <c r="K2256" s="12"/>
      <c r="L2256" s="12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4"/>
      <c r="BK2256" s="14"/>
      <c r="BL2256" s="14"/>
      <c r="BM2256" s="14"/>
      <c r="BN2256" s="14"/>
    </row>
    <row r="2257" spans="4:66" x14ac:dyDescent="0.25">
      <c r="D2257"/>
      <c r="E2257" s="10"/>
      <c r="F2257" s="10"/>
      <c r="G2257" s="10"/>
      <c r="H2257" s="10"/>
      <c r="I2257" s="10"/>
      <c r="J2257" s="10"/>
      <c r="K2257" s="12"/>
      <c r="L2257" s="12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4"/>
      <c r="BK2257" s="14"/>
      <c r="BL2257" s="14"/>
      <c r="BM2257" s="14"/>
      <c r="BN2257" s="14"/>
    </row>
    <row r="2258" spans="4:66" x14ac:dyDescent="0.25">
      <c r="D2258"/>
      <c r="E2258" s="10"/>
      <c r="F2258" s="10"/>
      <c r="G2258" s="10"/>
      <c r="H2258" s="10"/>
      <c r="I2258" s="10"/>
      <c r="J2258" s="10"/>
      <c r="K2258" s="12"/>
      <c r="L2258" s="12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4"/>
      <c r="BK2258" s="14"/>
      <c r="BL2258" s="14"/>
      <c r="BM2258" s="14"/>
      <c r="BN2258" s="14"/>
    </row>
    <row r="2259" spans="4:66" x14ac:dyDescent="0.25">
      <c r="D2259"/>
      <c r="E2259" s="10"/>
      <c r="F2259" s="10"/>
      <c r="G2259" s="10"/>
      <c r="H2259" s="10"/>
      <c r="I2259" s="10"/>
      <c r="J2259" s="10"/>
      <c r="K2259" s="12"/>
      <c r="L2259" s="12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4"/>
      <c r="BK2259" s="14"/>
      <c r="BL2259" s="14"/>
      <c r="BM2259" s="14"/>
      <c r="BN2259" s="14"/>
    </row>
    <row r="2260" spans="4:66" x14ac:dyDescent="0.25">
      <c r="D2260"/>
      <c r="E2260" s="10"/>
      <c r="F2260" s="10"/>
      <c r="G2260" s="10"/>
      <c r="H2260" s="10"/>
      <c r="I2260" s="10"/>
      <c r="J2260" s="10"/>
      <c r="K2260" s="12"/>
      <c r="L2260" s="12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4"/>
      <c r="BK2260" s="14"/>
      <c r="BL2260" s="14"/>
      <c r="BM2260" s="14"/>
      <c r="BN2260" s="14"/>
    </row>
    <row r="2261" spans="4:66" x14ac:dyDescent="0.25">
      <c r="D2261"/>
      <c r="E2261" s="10"/>
      <c r="F2261" s="10"/>
      <c r="G2261" s="10"/>
      <c r="H2261" s="10"/>
      <c r="I2261" s="10"/>
      <c r="J2261" s="10"/>
      <c r="K2261" s="12"/>
      <c r="L2261" s="12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4"/>
      <c r="BK2261" s="14"/>
      <c r="BL2261" s="14"/>
      <c r="BM2261" s="14"/>
      <c r="BN2261" s="14"/>
    </row>
    <row r="2262" spans="4:66" x14ac:dyDescent="0.25">
      <c r="D2262"/>
      <c r="E2262" s="10"/>
      <c r="F2262" s="10"/>
      <c r="G2262" s="10"/>
      <c r="H2262" s="10"/>
      <c r="I2262" s="10"/>
      <c r="J2262" s="10"/>
      <c r="K2262" s="12"/>
      <c r="L2262" s="12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4"/>
      <c r="BK2262" s="14"/>
      <c r="BL2262" s="14"/>
      <c r="BM2262" s="14"/>
      <c r="BN2262" s="14"/>
    </row>
    <row r="2263" spans="4:66" x14ac:dyDescent="0.25">
      <c r="D2263"/>
      <c r="E2263" s="10"/>
      <c r="F2263" s="10"/>
      <c r="G2263" s="10"/>
      <c r="H2263" s="10"/>
      <c r="I2263" s="10"/>
      <c r="J2263" s="10"/>
      <c r="K2263" s="12"/>
      <c r="L2263" s="12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4"/>
      <c r="BK2263" s="14"/>
      <c r="BL2263" s="14"/>
      <c r="BM2263" s="14"/>
      <c r="BN2263" s="14"/>
    </row>
    <row r="2264" spans="4:66" x14ac:dyDescent="0.25">
      <c r="D2264"/>
      <c r="E2264" s="10"/>
      <c r="F2264" s="10"/>
      <c r="G2264" s="10"/>
      <c r="H2264" s="10"/>
      <c r="I2264" s="10"/>
      <c r="J2264" s="10"/>
      <c r="K2264" s="12"/>
      <c r="L2264" s="12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4"/>
      <c r="BK2264" s="14"/>
      <c r="BL2264" s="14"/>
      <c r="BM2264" s="14"/>
      <c r="BN2264" s="14"/>
    </row>
    <row r="2265" spans="4:66" x14ac:dyDescent="0.25">
      <c r="D2265"/>
      <c r="E2265" s="10"/>
      <c r="F2265" s="10"/>
      <c r="G2265" s="10"/>
      <c r="H2265" s="10"/>
      <c r="I2265" s="10"/>
      <c r="J2265" s="10"/>
      <c r="K2265" s="12"/>
      <c r="L2265" s="12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4"/>
      <c r="BK2265" s="14"/>
      <c r="BL2265" s="14"/>
      <c r="BM2265" s="14"/>
      <c r="BN2265" s="14"/>
    </row>
    <row r="2266" spans="4:66" x14ac:dyDescent="0.25">
      <c r="D2266"/>
      <c r="E2266" s="10"/>
      <c r="F2266" s="10"/>
      <c r="G2266" s="10"/>
      <c r="H2266" s="10"/>
      <c r="I2266" s="10"/>
      <c r="J2266" s="10"/>
      <c r="K2266" s="12"/>
      <c r="L2266" s="12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4"/>
      <c r="BK2266" s="14"/>
      <c r="BL2266" s="14"/>
      <c r="BM2266" s="14"/>
      <c r="BN2266" s="14"/>
    </row>
    <row r="2267" spans="4:66" x14ac:dyDescent="0.25">
      <c r="D2267"/>
      <c r="E2267" s="10"/>
      <c r="F2267" s="10"/>
      <c r="G2267" s="10"/>
      <c r="H2267" s="10"/>
      <c r="I2267" s="10"/>
      <c r="J2267" s="10"/>
      <c r="K2267" s="12"/>
      <c r="L2267" s="12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4"/>
      <c r="BK2267" s="14"/>
      <c r="BL2267" s="14"/>
      <c r="BM2267" s="14"/>
      <c r="BN2267" s="14"/>
    </row>
    <row r="2268" spans="4:66" x14ac:dyDescent="0.25">
      <c r="D2268"/>
      <c r="E2268" s="10"/>
      <c r="F2268" s="10"/>
      <c r="G2268" s="10"/>
      <c r="H2268" s="10"/>
      <c r="I2268" s="10"/>
      <c r="J2268" s="10"/>
      <c r="K2268" s="12"/>
      <c r="L2268" s="12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4"/>
      <c r="BK2268" s="14"/>
      <c r="BL2268" s="14"/>
      <c r="BM2268" s="14"/>
      <c r="BN2268" s="14"/>
    </row>
    <row r="2269" spans="4:66" x14ac:dyDescent="0.25">
      <c r="D2269"/>
      <c r="E2269" s="10"/>
      <c r="F2269" s="10"/>
      <c r="G2269" s="10"/>
      <c r="H2269" s="10"/>
      <c r="I2269" s="10"/>
      <c r="J2269" s="10"/>
      <c r="K2269" s="12"/>
      <c r="L2269" s="12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4"/>
      <c r="BK2269" s="14"/>
      <c r="BL2269" s="14"/>
      <c r="BM2269" s="14"/>
      <c r="BN2269" s="14"/>
    </row>
    <row r="2270" spans="4:66" x14ac:dyDescent="0.25">
      <c r="D2270"/>
      <c r="E2270" s="10"/>
      <c r="F2270" s="10"/>
      <c r="G2270" s="10"/>
      <c r="H2270" s="10"/>
      <c r="I2270" s="10"/>
      <c r="J2270" s="10"/>
      <c r="K2270" s="12"/>
      <c r="L2270" s="12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4"/>
      <c r="BK2270" s="14"/>
      <c r="BL2270" s="14"/>
      <c r="BM2270" s="14"/>
      <c r="BN2270" s="14"/>
    </row>
    <row r="2271" spans="4:66" x14ac:dyDescent="0.25">
      <c r="D2271"/>
      <c r="E2271" s="10"/>
      <c r="F2271" s="10"/>
      <c r="G2271" s="10"/>
      <c r="H2271" s="10"/>
      <c r="I2271" s="10"/>
      <c r="J2271" s="10"/>
      <c r="K2271" s="12"/>
      <c r="L2271" s="12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4"/>
      <c r="BK2271" s="14"/>
      <c r="BL2271" s="14"/>
      <c r="BM2271" s="14"/>
      <c r="BN2271" s="14"/>
    </row>
    <row r="2272" spans="4:66" x14ac:dyDescent="0.25">
      <c r="D2272"/>
      <c r="E2272" s="10"/>
      <c r="F2272" s="10"/>
      <c r="G2272" s="10"/>
      <c r="H2272" s="10"/>
      <c r="I2272" s="10"/>
      <c r="J2272" s="10"/>
      <c r="K2272" s="12"/>
      <c r="L2272" s="12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4"/>
      <c r="BK2272" s="14"/>
      <c r="BL2272" s="14"/>
      <c r="BM2272" s="14"/>
      <c r="BN2272" s="14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2"/>
      <c r="L2273" s="12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4"/>
      <c r="BK2273" s="14"/>
      <c r="BL2273" s="14"/>
      <c r="BM2273" s="14"/>
      <c r="BN2273" s="14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2"/>
      <c r="L2274" s="12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4"/>
      <c r="BK2274" s="14"/>
      <c r="BL2274" s="14"/>
      <c r="BM2274" s="14"/>
      <c r="BN2274" s="14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2"/>
      <c r="L2275" s="12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4"/>
      <c r="BK2275" s="14"/>
      <c r="BL2275" s="14"/>
      <c r="BM2275" s="14"/>
      <c r="BN2275" s="14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2"/>
      <c r="L2276" s="12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4"/>
      <c r="BK2276" s="14"/>
      <c r="BL2276" s="14"/>
      <c r="BM2276" s="14"/>
      <c r="BN2276" s="14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2"/>
      <c r="L2277" s="12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4"/>
      <c r="BK2277" s="14"/>
      <c r="BL2277" s="14"/>
      <c r="BM2277" s="14"/>
      <c r="BN2277" s="14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2"/>
      <c r="L2278" s="12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4"/>
      <c r="BK2278" s="14"/>
      <c r="BL2278" s="14"/>
      <c r="BM2278" s="14"/>
      <c r="BN2278" s="14"/>
    </row>
    <row r="2279" spans="4:66" s="15" customFormat="1" x14ac:dyDescent="0.25">
      <c r="K2279" s="17"/>
      <c r="L2279" s="17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  <c r="AG2279" s="18"/>
      <c r="AH2279" s="18"/>
      <c r="AI2279" s="18"/>
      <c r="AJ2279" s="18"/>
      <c r="AK2279" s="18"/>
      <c r="AL2279" s="18"/>
      <c r="AM2279" s="18"/>
      <c r="AN2279" s="18"/>
      <c r="AO2279" s="18"/>
      <c r="AP2279" s="18"/>
      <c r="AQ2279" s="18"/>
      <c r="AR2279" s="18"/>
      <c r="AS2279" s="18"/>
      <c r="AT2279" s="18"/>
      <c r="AU2279" s="18"/>
      <c r="AV2279" s="18"/>
      <c r="AW2279" s="18"/>
      <c r="AX2279" s="18"/>
      <c r="AY2279" s="18"/>
      <c r="AZ2279" s="18"/>
      <c r="BA2279" s="18"/>
      <c r="BB2279" s="18"/>
      <c r="BC2279" s="18"/>
      <c r="BD2279" s="18"/>
      <c r="BE2279" s="18"/>
      <c r="BF2279" s="18"/>
      <c r="BG2279" s="18"/>
      <c r="BH2279" s="18"/>
      <c r="BI2279" s="18"/>
      <c r="BJ2279" s="19"/>
      <c r="BK2279" s="19"/>
      <c r="BL2279" s="19"/>
      <c r="BM2279" s="19"/>
      <c r="BN2279" s="19"/>
    </row>
    <row r="2280" spans="4:66" x14ac:dyDescent="0.25">
      <c r="D2280" s="29"/>
      <c r="E2280" s="10"/>
      <c r="F2280" s="10"/>
      <c r="G2280" s="10"/>
      <c r="H2280" s="10"/>
      <c r="I2280" s="10"/>
      <c r="J2280" s="10"/>
      <c r="K2280" s="12"/>
      <c r="L2280" s="12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4"/>
      <c r="BK2280" s="14"/>
      <c r="BL2280" s="14"/>
      <c r="BM2280" s="14"/>
      <c r="BN2280" s="14"/>
    </row>
    <row r="2281" spans="4:66" x14ac:dyDescent="0.25">
      <c r="D2281" s="29"/>
      <c r="E2281" s="10"/>
      <c r="F2281" s="10"/>
      <c r="G2281" s="10"/>
      <c r="H2281" s="10"/>
      <c r="I2281" s="10"/>
      <c r="J2281" s="10"/>
      <c r="K2281" s="12"/>
      <c r="L2281" s="12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4"/>
      <c r="BK2281" s="14"/>
      <c r="BL2281" s="14"/>
      <c r="BM2281" s="14"/>
      <c r="BN2281" s="14"/>
    </row>
    <row r="2282" spans="4:66" x14ac:dyDescent="0.25">
      <c r="D2282" s="29"/>
      <c r="E2282" s="10"/>
      <c r="F2282" s="10"/>
      <c r="G2282" s="10"/>
      <c r="H2282" s="10"/>
      <c r="I2282" s="10"/>
      <c r="J2282" s="10"/>
      <c r="K2282" s="12"/>
      <c r="L2282" s="12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4"/>
      <c r="BK2282" s="14"/>
      <c r="BL2282" s="14"/>
      <c r="BM2282" s="14"/>
      <c r="BN2282" s="14"/>
    </row>
    <row r="2283" spans="4:66" x14ac:dyDescent="0.25">
      <c r="D2283" s="29"/>
      <c r="E2283" s="10"/>
      <c r="F2283" s="10"/>
      <c r="G2283" s="10"/>
      <c r="H2283" s="10"/>
      <c r="I2283" s="10"/>
      <c r="J2283" s="10"/>
      <c r="K2283" s="12"/>
      <c r="L2283" s="12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4"/>
      <c r="BK2283" s="14"/>
      <c r="BL2283" s="14"/>
      <c r="BM2283" s="14"/>
      <c r="BN2283" s="14"/>
    </row>
    <row r="2284" spans="4:66" x14ac:dyDescent="0.25">
      <c r="D2284" s="29"/>
      <c r="E2284" s="10"/>
      <c r="F2284" s="10"/>
      <c r="G2284" s="10"/>
      <c r="H2284" s="10"/>
      <c r="I2284" s="10"/>
      <c r="J2284" s="10"/>
      <c r="K2284" s="12"/>
      <c r="L2284" s="12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4"/>
      <c r="BK2284" s="14"/>
      <c r="BL2284" s="14"/>
      <c r="BM2284" s="14"/>
      <c r="BN2284" s="14"/>
    </row>
    <row r="2285" spans="4:66" x14ac:dyDescent="0.25">
      <c r="D2285" s="29"/>
      <c r="E2285" s="10"/>
      <c r="F2285" s="10"/>
      <c r="G2285" s="10"/>
      <c r="H2285" s="10"/>
      <c r="I2285" s="10"/>
      <c r="J2285" s="10"/>
      <c r="K2285" s="12"/>
      <c r="L2285" s="12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4"/>
      <c r="BK2285" s="14"/>
      <c r="BL2285" s="14"/>
      <c r="BM2285" s="14"/>
      <c r="BN2285" s="14"/>
    </row>
    <row r="2286" spans="4:66" x14ac:dyDescent="0.25">
      <c r="D2286" s="29"/>
      <c r="E2286" s="10"/>
      <c r="F2286" s="10"/>
      <c r="G2286" s="10"/>
      <c r="H2286" s="10"/>
      <c r="I2286" s="10"/>
      <c r="J2286" s="10"/>
      <c r="K2286" s="12"/>
      <c r="L2286" s="12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4"/>
      <c r="BK2286" s="14"/>
      <c r="BL2286" s="14"/>
      <c r="BM2286" s="14"/>
      <c r="BN2286" s="14"/>
    </row>
    <row r="2287" spans="4:66" x14ac:dyDescent="0.25">
      <c r="D2287" s="29"/>
      <c r="E2287" s="10"/>
      <c r="F2287" s="10"/>
      <c r="G2287" s="10"/>
      <c r="H2287" s="10"/>
      <c r="I2287" s="10"/>
      <c r="J2287" s="10"/>
      <c r="K2287" s="12"/>
      <c r="L2287" s="12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4"/>
      <c r="BK2287" s="14"/>
      <c r="BL2287" s="14"/>
      <c r="BM2287" s="14"/>
      <c r="BN2287" s="14"/>
    </row>
    <row r="2288" spans="4:66" x14ac:dyDescent="0.25">
      <c r="D2288" s="29"/>
      <c r="E2288" s="10"/>
      <c r="F2288" s="10"/>
      <c r="G2288" s="10"/>
      <c r="H2288" s="10"/>
      <c r="I2288" s="10"/>
      <c r="J2288" s="10"/>
      <c r="K2288" s="12"/>
      <c r="L2288" s="12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4"/>
      <c r="BK2288" s="14"/>
      <c r="BL2288" s="14"/>
      <c r="BM2288" s="14"/>
      <c r="BN2288" s="14"/>
    </row>
    <row r="2289" spans="4:66" x14ac:dyDescent="0.25">
      <c r="D2289" s="29"/>
      <c r="E2289" s="10"/>
      <c r="F2289" s="10"/>
      <c r="G2289" s="10"/>
      <c r="H2289" s="10"/>
      <c r="I2289" s="10"/>
      <c r="J2289" s="10"/>
      <c r="K2289" s="12"/>
      <c r="L2289" s="12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4"/>
      <c r="BK2289" s="14"/>
      <c r="BL2289" s="14"/>
      <c r="BM2289" s="14"/>
      <c r="BN2289" s="14"/>
    </row>
    <row r="2290" spans="4:66" x14ac:dyDescent="0.25">
      <c r="D2290" s="29"/>
      <c r="E2290" s="10"/>
      <c r="F2290" s="10"/>
      <c r="G2290" s="10"/>
      <c r="H2290" s="10"/>
      <c r="I2290" s="10"/>
      <c r="J2290" s="10"/>
      <c r="K2290" s="12"/>
      <c r="L2290" s="12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4"/>
      <c r="BK2290" s="14"/>
      <c r="BL2290" s="14"/>
      <c r="BM2290" s="14"/>
      <c r="BN2290" s="14"/>
    </row>
    <row r="2291" spans="4:66" x14ac:dyDescent="0.25">
      <c r="D2291" s="29"/>
      <c r="E2291" s="10"/>
      <c r="F2291" s="10"/>
      <c r="G2291" s="10"/>
      <c r="H2291" s="10"/>
      <c r="I2291" s="10"/>
      <c r="J2291" s="10"/>
      <c r="K2291" s="12"/>
      <c r="L2291" s="12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4"/>
      <c r="BK2291" s="14"/>
      <c r="BL2291" s="14"/>
      <c r="BM2291" s="14"/>
      <c r="BN2291" s="14"/>
    </row>
    <row r="2292" spans="4:66" x14ac:dyDescent="0.25">
      <c r="D2292" s="29"/>
      <c r="E2292" s="10"/>
      <c r="F2292" s="10"/>
      <c r="G2292" s="10"/>
      <c r="H2292" s="10"/>
      <c r="I2292" s="10"/>
      <c r="J2292" s="10"/>
      <c r="K2292" s="12"/>
      <c r="L2292" s="12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4"/>
      <c r="BK2292" s="14"/>
      <c r="BL2292" s="14"/>
      <c r="BM2292" s="14"/>
      <c r="BN2292" s="14"/>
    </row>
    <row r="2293" spans="4:66" x14ac:dyDescent="0.25">
      <c r="D2293" s="29"/>
      <c r="E2293" s="10"/>
      <c r="F2293" s="10"/>
      <c r="G2293" s="10"/>
      <c r="H2293" s="10"/>
      <c r="I2293" s="10"/>
      <c r="J2293" s="10"/>
      <c r="K2293" s="12"/>
      <c r="L2293" s="12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4"/>
      <c r="BK2293" s="14"/>
      <c r="BL2293" s="14"/>
      <c r="BM2293" s="14"/>
      <c r="BN2293" s="14"/>
    </row>
    <row r="2294" spans="4:66" x14ac:dyDescent="0.25">
      <c r="D2294" s="29"/>
      <c r="E2294" s="10"/>
      <c r="F2294" s="10"/>
      <c r="G2294" s="10"/>
      <c r="H2294" s="10"/>
      <c r="I2294" s="10"/>
      <c r="J2294" s="10"/>
      <c r="K2294" s="12"/>
      <c r="L2294" s="12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4"/>
      <c r="BK2294" s="14"/>
      <c r="BL2294" s="14"/>
      <c r="BM2294" s="14"/>
      <c r="BN2294" s="14"/>
    </row>
    <row r="2295" spans="4:66" x14ac:dyDescent="0.25">
      <c r="D2295" s="29"/>
      <c r="E2295" s="10"/>
      <c r="F2295" s="10"/>
      <c r="G2295" s="10"/>
      <c r="H2295" s="10"/>
      <c r="I2295" s="10"/>
      <c r="J2295" s="10"/>
      <c r="K2295" s="12"/>
      <c r="L2295" s="12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4"/>
      <c r="BK2295" s="14"/>
      <c r="BL2295" s="14"/>
      <c r="BM2295" s="14"/>
      <c r="BN2295" s="14"/>
    </row>
    <row r="2296" spans="4:66" x14ac:dyDescent="0.25">
      <c r="D2296" s="29"/>
      <c r="E2296" s="10"/>
      <c r="F2296" s="10"/>
      <c r="G2296" s="10"/>
      <c r="H2296" s="10"/>
      <c r="I2296" s="10"/>
      <c r="J2296" s="10"/>
      <c r="K2296" s="12"/>
      <c r="L2296" s="12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4"/>
      <c r="BK2296" s="14"/>
      <c r="BL2296" s="14"/>
      <c r="BM2296" s="14"/>
      <c r="BN2296" s="14"/>
    </row>
    <row r="2297" spans="4:66" x14ac:dyDescent="0.25">
      <c r="D2297" s="29"/>
      <c r="E2297" s="10"/>
      <c r="F2297" s="10"/>
      <c r="G2297" s="10"/>
      <c r="H2297" s="10"/>
      <c r="I2297" s="10"/>
      <c r="J2297" s="10"/>
      <c r="K2297" s="12"/>
      <c r="L2297" s="12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4"/>
      <c r="BK2297" s="14"/>
      <c r="BL2297" s="14"/>
      <c r="BM2297" s="14"/>
      <c r="BN2297" s="14"/>
    </row>
    <row r="2298" spans="4:66" x14ac:dyDescent="0.25">
      <c r="D2298" s="29"/>
      <c r="E2298" s="10"/>
      <c r="F2298" s="10"/>
      <c r="G2298" s="10"/>
      <c r="H2298" s="10"/>
      <c r="I2298" s="10"/>
      <c r="J2298" s="10"/>
      <c r="K2298" s="12"/>
      <c r="L2298" s="12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4"/>
      <c r="BK2298" s="14"/>
      <c r="BL2298" s="14"/>
      <c r="BM2298" s="14"/>
      <c r="BN2298" s="14"/>
    </row>
    <row r="2299" spans="4:66" x14ac:dyDescent="0.25">
      <c r="D2299" s="29"/>
      <c r="E2299" s="10"/>
      <c r="F2299" s="10"/>
      <c r="G2299" s="10"/>
      <c r="H2299" s="10"/>
      <c r="I2299" s="10"/>
      <c r="J2299" s="10"/>
      <c r="K2299" s="12"/>
      <c r="L2299" s="12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4"/>
      <c r="BK2299" s="14"/>
      <c r="BL2299" s="14"/>
      <c r="BM2299" s="14"/>
      <c r="BN2299" s="14"/>
    </row>
    <row r="2300" spans="4:66" x14ac:dyDescent="0.25">
      <c r="D2300" s="29"/>
      <c r="E2300" s="10"/>
      <c r="F2300" s="10"/>
      <c r="G2300" s="10"/>
      <c r="H2300" s="10"/>
      <c r="I2300" s="10"/>
      <c r="J2300" s="10"/>
      <c r="K2300" s="12"/>
      <c r="L2300" s="12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4"/>
      <c r="BK2300" s="14"/>
      <c r="BL2300" s="14"/>
      <c r="BM2300" s="14"/>
      <c r="BN2300" s="14"/>
    </row>
    <row r="2301" spans="4:66" x14ac:dyDescent="0.25">
      <c r="D2301" s="29"/>
      <c r="E2301" s="10"/>
      <c r="F2301" s="10"/>
      <c r="G2301" s="10"/>
      <c r="H2301" s="10"/>
      <c r="I2301" s="10"/>
      <c r="J2301" s="10"/>
      <c r="K2301" s="12"/>
      <c r="L2301" s="12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4"/>
      <c r="BK2301" s="14"/>
      <c r="BL2301" s="14"/>
      <c r="BM2301" s="14"/>
      <c r="BN2301" s="14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2"/>
      <c r="L2302" s="12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4"/>
      <c r="BK2302" s="14"/>
      <c r="BL2302" s="14"/>
      <c r="BM2302" s="14"/>
      <c r="BN2302" s="14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2"/>
      <c r="L2303" s="12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4"/>
      <c r="BK2303" s="14"/>
      <c r="BL2303" s="14"/>
      <c r="BM2303" s="14"/>
      <c r="BN2303" s="14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2"/>
      <c r="L2304" s="12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4"/>
      <c r="BK2304" s="14"/>
      <c r="BL2304" s="14"/>
      <c r="BM2304" s="14"/>
      <c r="BN2304" s="14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2"/>
      <c r="L2305" s="12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4"/>
      <c r="BK2305" s="14"/>
      <c r="BL2305" s="14"/>
      <c r="BM2305" s="14"/>
      <c r="BN2305" s="14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2"/>
      <c r="L2306" s="12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4"/>
      <c r="BK2306" s="14"/>
      <c r="BL2306" s="14"/>
      <c r="BM2306" s="14"/>
      <c r="BN2306" s="14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2"/>
      <c r="L2307" s="12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4"/>
      <c r="BK2307" s="14"/>
      <c r="BL2307" s="14"/>
      <c r="BM2307" s="14"/>
      <c r="BN2307" s="14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2"/>
      <c r="L2308" s="12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4"/>
      <c r="BK2308" s="14"/>
      <c r="BL2308" s="14"/>
      <c r="BM2308" s="14"/>
      <c r="BN2308" s="14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2"/>
      <c r="L2309" s="12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4"/>
      <c r="BK2309" s="14"/>
      <c r="BL2309" s="14"/>
      <c r="BM2309" s="14"/>
      <c r="BN2309" s="14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2"/>
      <c r="L2310" s="12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4"/>
      <c r="BK2310" s="14"/>
      <c r="BL2310" s="14"/>
      <c r="BM2310" s="14"/>
      <c r="BN2310" s="14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2"/>
      <c r="L2311" s="12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4"/>
      <c r="BK2311" s="14"/>
      <c r="BL2311" s="14"/>
      <c r="BM2311" s="14"/>
      <c r="BN2311" s="14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2"/>
      <c r="L2312" s="12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4"/>
      <c r="BK2312" s="14"/>
      <c r="BL2312" s="14"/>
      <c r="BM2312" s="14"/>
      <c r="BN2312" s="14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2"/>
      <c r="L2313" s="12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4"/>
      <c r="BK2313" s="14"/>
      <c r="BL2313" s="14"/>
      <c r="BM2313" s="14"/>
      <c r="BN2313" s="14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2"/>
      <c r="L2314" s="12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4"/>
      <c r="BK2314" s="14"/>
      <c r="BL2314" s="14"/>
      <c r="BM2314" s="14"/>
      <c r="BN2314" s="14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2"/>
      <c r="L2315" s="12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4"/>
      <c r="BK2315" s="14"/>
      <c r="BL2315" s="14"/>
      <c r="BM2315" s="14"/>
      <c r="BN2315" s="14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2"/>
      <c r="L2316" s="12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4"/>
      <c r="BK2316" s="14"/>
      <c r="BL2316" s="14"/>
      <c r="BM2316" s="14"/>
      <c r="BN2316" s="14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2"/>
      <c r="L2317" s="12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4"/>
      <c r="BK2317" s="14"/>
      <c r="BL2317" s="14"/>
      <c r="BM2317" s="14"/>
      <c r="BN2317" s="14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2"/>
      <c r="L2318" s="12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4"/>
      <c r="BK2318" s="14"/>
      <c r="BL2318" s="14"/>
      <c r="BM2318" s="14"/>
      <c r="BN2318" s="14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2"/>
      <c r="L2319" s="12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4"/>
      <c r="BK2319" s="14"/>
      <c r="BL2319" s="14"/>
      <c r="BM2319" s="14"/>
      <c r="BN2319" s="14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2"/>
      <c r="L2320" s="12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4"/>
      <c r="BK2320" s="14"/>
      <c r="BL2320" s="14"/>
      <c r="BM2320" s="14"/>
      <c r="BN2320" s="14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2"/>
      <c r="L2321" s="12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4"/>
      <c r="BK2321" s="14"/>
      <c r="BL2321" s="14"/>
      <c r="BM2321" s="14"/>
      <c r="BN2321" s="14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2"/>
      <c r="L2322" s="12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4"/>
      <c r="BK2322" s="14"/>
      <c r="BL2322" s="14"/>
      <c r="BM2322" s="14"/>
      <c r="BN2322" s="14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2"/>
      <c r="L2323" s="12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4"/>
      <c r="BK2323" s="14"/>
      <c r="BL2323" s="14"/>
      <c r="BM2323" s="14"/>
      <c r="BN2323" s="14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2"/>
      <c r="L2324" s="12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4"/>
      <c r="BK2324" s="14"/>
      <c r="BL2324" s="14"/>
      <c r="BM2324" s="14"/>
      <c r="BN2324" s="14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2"/>
      <c r="L2325" s="12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4"/>
      <c r="BK2325" s="14"/>
      <c r="BL2325" s="14"/>
      <c r="BM2325" s="14"/>
      <c r="BN2325" s="14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2"/>
      <c r="L2326" s="12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4"/>
      <c r="BK2326" s="14"/>
      <c r="BL2326" s="14"/>
      <c r="BM2326" s="14"/>
      <c r="BN2326" s="14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2"/>
      <c r="L2327" s="12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4"/>
      <c r="BK2327" s="14"/>
      <c r="BL2327" s="14"/>
      <c r="BM2327" s="14"/>
      <c r="BN2327" s="14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2"/>
      <c r="L2328" s="12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4"/>
      <c r="BK2328" s="14"/>
      <c r="BL2328" s="14"/>
      <c r="BM2328" s="14"/>
      <c r="BN2328" s="14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2"/>
      <c r="L2329" s="12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4"/>
      <c r="BK2329" s="14"/>
      <c r="BL2329" s="14"/>
      <c r="BM2329" s="14"/>
      <c r="BN2329" s="14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2"/>
      <c r="L2330" s="12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4"/>
      <c r="BK2330" s="14"/>
      <c r="BL2330" s="14"/>
      <c r="BM2330" s="14"/>
      <c r="BN2330" s="14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2"/>
      <c r="L2331" s="12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4"/>
      <c r="BK2331" s="14"/>
      <c r="BL2331" s="14"/>
      <c r="BM2331" s="14"/>
      <c r="BN2331" s="14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2"/>
      <c r="L2332" s="12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4"/>
      <c r="BK2332" s="14"/>
      <c r="BL2332" s="14"/>
      <c r="BM2332" s="14"/>
      <c r="BN2332" s="14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2"/>
      <c r="L2333" s="12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4"/>
      <c r="BK2333" s="14"/>
      <c r="BL2333" s="14"/>
      <c r="BM2333" s="14"/>
      <c r="BN2333" s="14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2"/>
      <c r="L2334" s="12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4"/>
      <c r="BK2334" s="14"/>
      <c r="BL2334" s="14"/>
      <c r="BM2334" s="14"/>
      <c r="BN2334" s="14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2"/>
      <c r="L2335" s="12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4"/>
      <c r="BK2335" s="14"/>
      <c r="BL2335" s="14"/>
      <c r="BM2335" s="14"/>
      <c r="BN2335" s="14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2"/>
      <c r="L2336" s="12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4"/>
      <c r="BK2336" s="14"/>
      <c r="BL2336" s="14"/>
      <c r="BM2336" s="14"/>
      <c r="BN2336" s="14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2"/>
      <c r="L2337" s="12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4"/>
      <c r="BK2337" s="14"/>
      <c r="BL2337" s="14"/>
      <c r="BM2337" s="14"/>
      <c r="BN2337" s="14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2"/>
      <c r="L2338" s="12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4"/>
      <c r="BK2338" s="14"/>
      <c r="BL2338" s="14"/>
      <c r="BM2338" s="14"/>
      <c r="BN2338" s="14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2"/>
      <c r="L2339" s="12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4"/>
      <c r="BK2339" s="14"/>
      <c r="BL2339" s="14"/>
      <c r="BM2339" s="14"/>
      <c r="BN2339" s="14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2"/>
      <c r="L2340" s="12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4"/>
      <c r="BK2340" s="14"/>
      <c r="BL2340" s="14"/>
      <c r="BM2340" s="14"/>
      <c r="BN2340" s="14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2"/>
      <c r="L2341" s="12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4"/>
      <c r="BK2341" s="14"/>
      <c r="BL2341" s="14"/>
      <c r="BM2341" s="14"/>
      <c r="BN2341" s="14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2"/>
      <c r="L2342" s="12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4"/>
      <c r="BK2342" s="14"/>
      <c r="BL2342" s="14"/>
      <c r="BM2342" s="14"/>
      <c r="BN2342" s="14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2"/>
      <c r="L2343" s="12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4"/>
      <c r="BK2343" s="14"/>
      <c r="BL2343" s="14"/>
      <c r="BM2343" s="14"/>
      <c r="BN2343" s="14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2"/>
      <c r="L2344" s="12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4"/>
      <c r="BK2344" s="14"/>
      <c r="BL2344" s="14"/>
      <c r="BM2344" s="14"/>
      <c r="BN2344" s="14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2"/>
      <c r="L2345" s="12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4"/>
      <c r="BK2345" s="14"/>
      <c r="BL2345" s="14"/>
      <c r="BM2345" s="14"/>
      <c r="BN2345" s="14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2"/>
      <c r="L2346" s="12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4"/>
      <c r="BK2346" s="14"/>
      <c r="BL2346" s="14"/>
      <c r="BM2346" s="14"/>
      <c r="BN2346" s="14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2"/>
      <c r="L2347" s="12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4"/>
      <c r="BK2347" s="14"/>
      <c r="BL2347" s="14"/>
      <c r="BM2347" s="14"/>
      <c r="BN2347" s="14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2"/>
      <c r="L2348" s="12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4"/>
      <c r="BK2348" s="14"/>
      <c r="BL2348" s="14"/>
      <c r="BM2348" s="14"/>
      <c r="BN2348" s="14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2"/>
      <c r="L2349" s="12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4"/>
      <c r="BK2349" s="14"/>
      <c r="BL2349" s="14"/>
      <c r="BM2349" s="14"/>
      <c r="BN2349" s="14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2"/>
      <c r="L2350" s="12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4"/>
      <c r="BK2350" s="14"/>
      <c r="BL2350" s="14"/>
      <c r="BM2350" s="14"/>
      <c r="BN2350" s="14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2"/>
      <c r="L2351" s="12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4"/>
      <c r="BK2351" s="14"/>
      <c r="BL2351" s="14"/>
      <c r="BM2351" s="14"/>
      <c r="BN2351" s="14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2"/>
      <c r="L2352" s="12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4"/>
      <c r="BK2352" s="14"/>
      <c r="BL2352" s="14"/>
      <c r="BM2352" s="14"/>
      <c r="BN2352" s="14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2"/>
      <c r="L2353" s="12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4"/>
      <c r="BK2353" s="14"/>
      <c r="BL2353" s="14"/>
      <c r="BM2353" s="14"/>
      <c r="BN2353" s="14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2"/>
      <c r="L2354" s="12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4"/>
      <c r="BK2354" s="14"/>
      <c r="BL2354" s="14"/>
      <c r="BM2354" s="14"/>
      <c r="BN2354" s="14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2"/>
      <c r="L2355" s="12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4"/>
      <c r="BK2355" s="14"/>
      <c r="BL2355" s="14"/>
      <c r="BM2355" s="14"/>
      <c r="BN2355" s="14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2"/>
      <c r="L2356" s="12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4"/>
      <c r="BK2356" s="14"/>
      <c r="BL2356" s="14"/>
      <c r="BM2356" s="14"/>
      <c r="BN2356" s="14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2"/>
      <c r="L2357" s="12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4"/>
      <c r="BK2357" s="14"/>
      <c r="BL2357" s="14"/>
      <c r="BM2357" s="14"/>
      <c r="BN2357" s="14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2"/>
      <c r="L2358" s="12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4"/>
      <c r="BK2358" s="14"/>
      <c r="BL2358" s="14"/>
      <c r="BM2358" s="14"/>
      <c r="BN2358" s="14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2"/>
      <c r="L2359" s="12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4"/>
      <c r="BK2359" s="14"/>
      <c r="BL2359" s="14"/>
      <c r="BM2359" s="14"/>
      <c r="BN2359" s="14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2"/>
      <c r="L2360" s="12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4"/>
      <c r="BK2360" s="14"/>
      <c r="BL2360" s="14"/>
      <c r="BM2360" s="14"/>
      <c r="BN2360" s="14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2"/>
      <c r="L2361" s="12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4"/>
      <c r="BK2361" s="14"/>
      <c r="BL2361" s="14"/>
      <c r="BM2361" s="14"/>
      <c r="BN2361" s="14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2"/>
      <c r="L2362" s="12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4"/>
      <c r="BK2362" s="14"/>
      <c r="BL2362" s="14"/>
      <c r="BM2362" s="14"/>
      <c r="BN2362" s="14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2"/>
      <c r="L2363" s="12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4"/>
      <c r="BK2363" s="14"/>
      <c r="BL2363" s="14"/>
      <c r="BM2363" s="14"/>
      <c r="BN2363" s="14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2"/>
      <c r="L2364" s="12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4"/>
      <c r="BK2364" s="14"/>
      <c r="BL2364" s="14"/>
      <c r="BM2364" s="14"/>
      <c r="BN2364" s="14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2"/>
      <c r="L2365" s="12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4"/>
      <c r="BK2365" s="14"/>
      <c r="BL2365" s="14"/>
      <c r="BM2365" s="14"/>
      <c r="BN2365" s="14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2"/>
      <c r="L2366" s="12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4"/>
      <c r="BK2366" s="14"/>
      <c r="BL2366" s="14"/>
      <c r="BM2366" s="14"/>
      <c r="BN2366" s="14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2"/>
      <c r="L2367" s="12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4"/>
      <c r="BK2367" s="14"/>
      <c r="BL2367" s="14"/>
      <c r="BM2367" s="14"/>
      <c r="BN2367" s="14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2"/>
      <c r="L2368" s="12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4"/>
      <c r="BK2368" s="14"/>
      <c r="BL2368" s="14"/>
      <c r="BM2368" s="14"/>
      <c r="BN2368" s="14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2"/>
      <c r="L2369" s="12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4"/>
      <c r="BK2369" s="14"/>
      <c r="BL2369" s="14"/>
      <c r="BM2369" s="14"/>
      <c r="BN2369" s="14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2"/>
      <c r="L2370" s="12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4"/>
      <c r="BK2370" s="14"/>
      <c r="BL2370" s="14"/>
      <c r="BM2370" s="14"/>
      <c r="BN2370" s="14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2"/>
      <c r="L2371" s="12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4"/>
      <c r="BK2371" s="14"/>
      <c r="BL2371" s="14"/>
      <c r="BM2371" s="14"/>
      <c r="BN2371" s="14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2"/>
      <c r="L2372" s="12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4"/>
      <c r="BK2372" s="14"/>
      <c r="BL2372" s="14"/>
      <c r="BM2372" s="14"/>
      <c r="BN2372" s="14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2"/>
      <c r="L2373" s="12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4"/>
      <c r="BK2373" s="14"/>
      <c r="BL2373" s="14"/>
      <c r="BM2373" s="14"/>
      <c r="BN2373" s="14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2"/>
      <c r="L2374" s="12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4"/>
      <c r="BK2374" s="14"/>
      <c r="BL2374" s="14"/>
      <c r="BM2374" s="14"/>
      <c r="BN2374" s="14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2"/>
      <c r="L2375" s="12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4"/>
      <c r="BK2375" s="14"/>
      <c r="BL2375" s="14"/>
      <c r="BM2375" s="14"/>
      <c r="BN2375" s="14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2"/>
      <c r="L2376" s="12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4"/>
      <c r="BK2376" s="14"/>
      <c r="BL2376" s="14"/>
      <c r="BM2376" s="14"/>
      <c r="BN2376" s="14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2"/>
      <c r="L2377" s="12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4"/>
      <c r="BK2377" s="14"/>
      <c r="BL2377" s="14"/>
      <c r="BM2377" s="14"/>
      <c r="BN2377" s="14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2"/>
      <c r="L2378" s="12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4"/>
      <c r="BK2378" s="14"/>
      <c r="BL2378" s="14"/>
      <c r="BM2378" s="14"/>
      <c r="BN2378" s="14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2"/>
      <c r="L2379" s="12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4"/>
      <c r="BK2379" s="14"/>
      <c r="BL2379" s="14"/>
      <c r="BM2379" s="14"/>
      <c r="BN2379" s="14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2"/>
      <c r="L2380" s="12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4"/>
      <c r="BK2380" s="14"/>
      <c r="BL2380" s="14"/>
      <c r="BM2380" s="14"/>
      <c r="BN2380" s="14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2"/>
      <c r="L2381" s="12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4"/>
      <c r="BK2381" s="14"/>
      <c r="BL2381" s="14"/>
      <c r="BM2381" s="14"/>
      <c r="BN2381" s="14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2"/>
      <c r="L2382" s="12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4"/>
      <c r="BK2382" s="14"/>
      <c r="BL2382" s="14"/>
      <c r="BM2382" s="14"/>
      <c r="BN2382" s="14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2"/>
      <c r="L2383" s="12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4"/>
      <c r="BK2383" s="14"/>
      <c r="BL2383" s="14"/>
      <c r="BM2383" s="14"/>
      <c r="BN2383" s="14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2"/>
      <c r="L2384" s="12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4"/>
      <c r="BK2384" s="14"/>
      <c r="BL2384" s="14"/>
      <c r="BM2384" s="14"/>
      <c r="BN2384" s="14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2"/>
      <c r="L2385" s="12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4"/>
      <c r="BK2385" s="14"/>
      <c r="BL2385" s="14"/>
      <c r="BM2385" s="14"/>
      <c r="BN2385" s="14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2"/>
      <c r="L2386" s="12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4"/>
      <c r="BK2386" s="14"/>
      <c r="BL2386" s="14"/>
      <c r="BM2386" s="14"/>
      <c r="BN2386" s="14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2"/>
      <c r="L2387" s="12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4"/>
      <c r="BK2387" s="14"/>
      <c r="BL2387" s="14"/>
      <c r="BM2387" s="14"/>
      <c r="BN2387" s="14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2"/>
      <c r="L2388" s="12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4"/>
      <c r="BK2388" s="14"/>
      <c r="BL2388" s="14"/>
      <c r="BM2388" s="14"/>
      <c r="BN2388" s="14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2"/>
      <c r="L2389" s="12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4"/>
      <c r="BK2389" s="14"/>
      <c r="BL2389" s="14"/>
      <c r="BM2389" s="14"/>
      <c r="BN2389" s="14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2"/>
      <c r="L2390" s="12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4"/>
      <c r="BK2390" s="14"/>
      <c r="BL2390" s="14"/>
      <c r="BM2390" s="14"/>
      <c r="BN2390" s="14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2"/>
      <c r="L2391" s="12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4"/>
      <c r="BK2391" s="14"/>
      <c r="BL2391" s="14"/>
      <c r="BM2391" s="14"/>
      <c r="BN2391" s="14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2"/>
      <c r="L2392" s="12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4"/>
      <c r="BK2392" s="14"/>
      <c r="BL2392" s="14"/>
      <c r="BM2392" s="14"/>
      <c r="BN2392" s="14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2"/>
      <c r="L2393" s="12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4"/>
      <c r="BK2393" s="14"/>
      <c r="BL2393" s="14"/>
      <c r="BM2393" s="14"/>
      <c r="BN2393" s="14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2"/>
      <c r="L2394" s="12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4"/>
      <c r="BK2394" s="14"/>
      <c r="BL2394" s="14"/>
      <c r="BM2394" s="14"/>
      <c r="BN2394" s="14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2"/>
      <c r="L2395" s="12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4"/>
      <c r="BK2395" s="14"/>
      <c r="BL2395" s="14"/>
      <c r="BM2395" s="14"/>
      <c r="BN2395" s="14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2"/>
      <c r="L2396" s="12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4"/>
      <c r="BK2396" s="14"/>
      <c r="BL2396" s="14"/>
      <c r="BM2396" s="14"/>
      <c r="BN2396" s="14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2"/>
      <c r="L2397" s="12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4"/>
      <c r="BK2397" s="14"/>
      <c r="BL2397" s="14"/>
      <c r="BM2397" s="14"/>
      <c r="BN2397" s="14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2"/>
      <c r="L2398" s="12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4"/>
      <c r="BK2398" s="14"/>
      <c r="BL2398" s="14"/>
      <c r="BM2398" s="14"/>
      <c r="BN2398" s="14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2"/>
      <c r="L2399" s="12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4"/>
      <c r="BK2399" s="14"/>
      <c r="BL2399" s="14"/>
      <c r="BM2399" s="14"/>
      <c r="BN2399" s="14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2"/>
      <c r="L2400" s="12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4"/>
      <c r="BK2400" s="14"/>
      <c r="BL2400" s="14"/>
      <c r="BM2400" s="14"/>
      <c r="BN2400" s="14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2"/>
      <c r="L2401" s="12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4"/>
      <c r="BK2401" s="14"/>
      <c r="BL2401" s="14"/>
      <c r="BM2401" s="14"/>
      <c r="BN2401" s="14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2"/>
      <c r="L2402" s="12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4"/>
      <c r="BK2402" s="14"/>
      <c r="BL2402" s="14"/>
      <c r="BM2402" s="14"/>
      <c r="BN2402" s="14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2"/>
      <c r="L2403" s="12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4"/>
      <c r="BK2403" s="14"/>
      <c r="BL2403" s="14"/>
      <c r="BM2403" s="14"/>
      <c r="BN2403" s="14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2"/>
      <c r="L2404" s="12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4"/>
      <c r="BK2404" s="14"/>
      <c r="BL2404" s="14"/>
      <c r="BM2404" s="14"/>
      <c r="BN2404" s="14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2"/>
      <c r="L2405" s="12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4"/>
      <c r="BK2405" s="14"/>
      <c r="BL2405" s="14"/>
      <c r="BM2405" s="14"/>
      <c r="BN2405" s="14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2"/>
      <c r="L2406" s="12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4"/>
      <c r="BK2406" s="14"/>
      <c r="BL2406" s="14"/>
      <c r="BM2406" s="14"/>
      <c r="BN2406" s="14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2"/>
      <c r="L2407" s="12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4"/>
      <c r="BK2407" s="14"/>
      <c r="BL2407" s="14"/>
      <c r="BM2407" s="14"/>
      <c r="BN2407" s="14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2"/>
      <c r="L2408" s="12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4"/>
      <c r="BK2408" s="14"/>
      <c r="BL2408" s="14"/>
      <c r="BM2408" s="14"/>
      <c r="BN2408" s="14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2"/>
      <c r="L2409" s="12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4"/>
      <c r="BK2409" s="14"/>
      <c r="BL2409" s="14"/>
      <c r="BM2409" s="14"/>
      <c r="BN2409" s="14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2"/>
      <c r="L2410" s="12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4"/>
      <c r="BK2410" s="14"/>
      <c r="BL2410" s="14"/>
      <c r="BM2410" s="14"/>
      <c r="BN2410" s="14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2"/>
      <c r="L2411" s="12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4"/>
      <c r="BK2411" s="14"/>
      <c r="BL2411" s="14"/>
      <c r="BM2411" s="14"/>
      <c r="BN2411" s="14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2"/>
      <c r="L2412" s="12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4"/>
      <c r="BK2412" s="14"/>
      <c r="BL2412" s="14"/>
      <c r="BM2412" s="14"/>
      <c r="BN2412" s="14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2"/>
      <c r="L2413" s="12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4"/>
      <c r="BK2413" s="14"/>
      <c r="BL2413" s="14"/>
      <c r="BM2413" s="14"/>
      <c r="BN2413" s="14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2"/>
      <c r="L2414" s="12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4"/>
      <c r="BK2414" s="14"/>
      <c r="BL2414" s="14"/>
      <c r="BM2414" s="14"/>
      <c r="BN2414" s="14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2"/>
      <c r="L2415" s="12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4"/>
      <c r="BK2415" s="14"/>
      <c r="BL2415" s="14"/>
      <c r="BM2415" s="14"/>
      <c r="BN2415" s="14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2"/>
      <c r="L2416" s="12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4"/>
      <c r="BK2416" s="14"/>
      <c r="BL2416" s="14"/>
      <c r="BM2416" s="14"/>
      <c r="BN2416" s="14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2"/>
      <c r="L2417" s="12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4"/>
      <c r="BK2417" s="14"/>
      <c r="BL2417" s="14"/>
      <c r="BM2417" s="14"/>
      <c r="BN2417" s="14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2"/>
      <c r="L2418" s="12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4"/>
      <c r="BK2418" s="14"/>
      <c r="BL2418" s="14"/>
      <c r="BM2418" s="14"/>
      <c r="BN2418" s="14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2"/>
      <c r="L2419" s="12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4"/>
      <c r="BK2419" s="14"/>
      <c r="BL2419" s="14"/>
      <c r="BM2419" s="14"/>
      <c r="BN2419" s="14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2"/>
      <c r="L2420" s="12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4"/>
      <c r="BK2420" s="14"/>
      <c r="BL2420" s="14"/>
      <c r="BM2420" s="14"/>
      <c r="BN2420" s="14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2"/>
      <c r="L2421" s="12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4"/>
      <c r="BK2421" s="14"/>
      <c r="BL2421" s="14"/>
      <c r="BM2421" s="14"/>
      <c r="BN2421" s="14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2"/>
      <c r="L2422" s="12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4"/>
      <c r="BK2422" s="14"/>
      <c r="BL2422" s="14"/>
      <c r="BM2422" s="14"/>
      <c r="BN2422" s="14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2"/>
      <c r="L2423" s="12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4"/>
      <c r="BK2423" s="14"/>
      <c r="BL2423" s="14"/>
      <c r="BM2423" s="14"/>
      <c r="BN2423" s="14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2"/>
      <c r="L2424" s="12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4"/>
      <c r="BK2424" s="14"/>
      <c r="BL2424" s="14"/>
      <c r="BM2424" s="14"/>
      <c r="BN2424" s="14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2"/>
      <c r="L2425" s="12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4"/>
      <c r="BK2425" s="14"/>
      <c r="BL2425" s="14"/>
      <c r="BM2425" s="14"/>
      <c r="BN2425" s="14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2"/>
      <c r="L2426" s="12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4"/>
      <c r="BK2426" s="14"/>
      <c r="BL2426" s="14"/>
      <c r="BM2426" s="14"/>
      <c r="BN2426" s="14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2"/>
      <c r="L2427" s="12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4"/>
      <c r="BK2427" s="14"/>
      <c r="BL2427" s="14"/>
      <c r="BM2427" s="14"/>
      <c r="BN2427" s="14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2"/>
      <c r="L2428" s="12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4"/>
      <c r="BK2428" s="14"/>
      <c r="BL2428" s="14"/>
      <c r="BM2428" s="14"/>
      <c r="BN2428" s="14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2"/>
      <c r="L2429" s="12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4"/>
      <c r="BK2429" s="14"/>
      <c r="BL2429" s="14"/>
      <c r="BM2429" s="14"/>
      <c r="BN2429" s="14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2"/>
      <c r="L2430" s="12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4"/>
      <c r="BK2430" s="14"/>
      <c r="BL2430" s="14"/>
      <c r="BM2430" s="14"/>
      <c r="BN2430" s="14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2"/>
      <c r="L2431" s="12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4"/>
      <c r="BK2431" s="14"/>
      <c r="BL2431" s="14"/>
      <c r="BM2431" s="14"/>
      <c r="BN2431" s="14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2"/>
      <c r="L2432" s="12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4"/>
      <c r="BK2432" s="14"/>
      <c r="BL2432" s="14"/>
      <c r="BM2432" s="14"/>
      <c r="BN2432" s="14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2"/>
      <c r="L2433" s="12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4"/>
      <c r="BK2433" s="14"/>
      <c r="BL2433" s="14"/>
      <c r="BM2433" s="14"/>
      <c r="BN2433" s="14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2"/>
      <c r="L2434" s="12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4"/>
      <c r="BK2434" s="14"/>
      <c r="BL2434" s="14"/>
      <c r="BM2434" s="14"/>
      <c r="BN2434" s="14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2"/>
      <c r="L2435" s="12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4"/>
      <c r="BK2435" s="14"/>
      <c r="BL2435" s="14"/>
      <c r="BM2435" s="14"/>
      <c r="BN2435" s="14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2"/>
      <c r="L2436" s="12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4"/>
      <c r="BK2436" s="14"/>
      <c r="BL2436" s="14"/>
      <c r="BM2436" s="14"/>
      <c r="BN2436" s="14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2"/>
      <c r="L2437" s="12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4"/>
      <c r="BK2437" s="14"/>
      <c r="BL2437" s="14"/>
      <c r="BM2437" s="14"/>
      <c r="BN2437" s="14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2"/>
      <c r="L2438" s="12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4"/>
      <c r="BK2438" s="14"/>
      <c r="BL2438" s="14"/>
      <c r="BM2438" s="14"/>
      <c r="BN2438" s="14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2"/>
      <c r="L2439" s="12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4"/>
      <c r="BK2439" s="14"/>
      <c r="BL2439" s="14"/>
      <c r="BM2439" s="14"/>
      <c r="BN2439" s="14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2"/>
      <c r="L2440" s="12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4"/>
      <c r="BK2440" s="14"/>
      <c r="BL2440" s="14"/>
      <c r="BM2440" s="14"/>
      <c r="BN2440" s="14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2"/>
      <c r="L2441" s="12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4"/>
      <c r="BK2441" s="14"/>
      <c r="BL2441" s="14"/>
      <c r="BM2441" s="14"/>
      <c r="BN2441" s="14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2"/>
      <c r="L2442" s="12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4"/>
      <c r="BK2442" s="14"/>
      <c r="BL2442" s="14"/>
      <c r="BM2442" s="14"/>
      <c r="BN2442" s="14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2"/>
      <c r="L2443" s="12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4"/>
      <c r="BK2443" s="14"/>
      <c r="BL2443" s="14"/>
      <c r="BM2443" s="14"/>
      <c r="BN2443" s="14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2"/>
      <c r="L2444" s="12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4"/>
      <c r="BK2444" s="14"/>
      <c r="BL2444" s="14"/>
      <c r="BM2444" s="14"/>
      <c r="BN2444" s="14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2"/>
      <c r="L2445" s="12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4"/>
      <c r="BK2445" s="14"/>
      <c r="BL2445" s="14"/>
      <c r="BM2445" s="14"/>
      <c r="BN2445" s="14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2"/>
      <c r="L2446" s="12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4"/>
      <c r="BK2446" s="14"/>
      <c r="BL2446" s="14"/>
      <c r="BM2446" s="14"/>
      <c r="BN2446" s="14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2"/>
      <c r="L2447" s="12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4"/>
      <c r="BK2447" s="14"/>
      <c r="BL2447" s="14"/>
      <c r="BM2447" s="14"/>
      <c r="BN2447" s="14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2"/>
      <c r="L2448" s="12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4"/>
      <c r="BK2448" s="14"/>
      <c r="BL2448" s="14"/>
      <c r="BM2448" s="14"/>
      <c r="BN2448" s="14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2"/>
      <c r="L2449" s="12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4"/>
      <c r="BK2449" s="14"/>
      <c r="BL2449" s="14"/>
      <c r="BM2449" s="14"/>
      <c r="BN2449" s="14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2"/>
      <c r="L2450" s="12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4"/>
      <c r="BK2450" s="14"/>
      <c r="BL2450" s="14"/>
      <c r="BM2450" s="14"/>
      <c r="BN2450" s="14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2"/>
      <c r="L2451" s="12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4"/>
      <c r="BK2451" s="14"/>
      <c r="BL2451" s="14"/>
      <c r="BM2451" s="14"/>
      <c r="BN2451" s="14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2"/>
      <c r="L2452" s="12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4"/>
      <c r="BK2452" s="14"/>
      <c r="BL2452" s="14"/>
      <c r="BM2452" s="14"/>
      <c r="BN2452" s="14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2"/>
      <c r="L2453" s="12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4"/>
      <c r="BK2453" s="14"/>
      <c r="BL2453" s="14"/>
      <c r="BM2453" s="14"/>
      <c r="BN2453" s="14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2"/>
      <c r="L2454" s="12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4"/>
      <c r="BK2454" s="14"/>
      <c r="BL2454" s="14"/>
      <c r="BM2454" s="14"/>
      <c r="BN2454" s="14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2"/>
      <c r="L2455" s="12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4"/>
      <c r="BK2455" s="14"/>
      <c r="BL2455" s="14"/>
      <c r="BM2455" s="14"/>
      <c r="BN2455" s="14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2"/>
      <c r="L2456" s="12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4"/>
      <c r="BK2456" s="14"/>
      <c r="BL2456" s="14"/>
      <c r="BM2456" s="14"/>
      <c r="BN2456" s="14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2"/>
      <c r="L2457" s="12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4"/>
      <c r="BK2457" s="14"/>
      <c r="BL2457" s="14"/>
      <c r="BM2457" s="14"/>
      <c r="BN2457" s="14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2"/>
      <c r="L2458" s="12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4"/>
      <c r="BK2458" s="14"/>
      <c r="BL2458" s="14"/>
      <c r="BM2458" s="14"/>
      <c r="BN2458" s="14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2"/>
      <c r="L2459" s="12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4"/>
      <c r="BK2459" s="14"/>
      <c r="BL2459" s="14"/>
      <c r="BM2459" s="14"/>
      <c r="BN2459" s="14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2"/>
      <c r="L2460" s="12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4"/>
      <c r="BK2460" s="14"/>
      <c r="BL2460" s="14"/>
      <c r="BM2460" s="14"/>
      <c r="BN2460" s="14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2"/>
      <c r="L2461" s="12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4"/>
      <c r="BK2461" s="14"/>
      <c r="BL2461" s="14"/>
      <c r="BM2461" s="14"/>
      <c r="BN2461" s="14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2"/>
      <c r="L2462" s="12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4"/>
      <c r="BK2462" s="14"/>
      <c r="BL2462" s="14"/>
      <c r="BM2462" s="14"/>
      <c r="BN2462" s="14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2"/>
      <c r="L2463" s="12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4"/>
      <c r="BK2463" s="14"/>
      <c r="BL2463" s="14"/>
      <c r="BM2463" s="14"/>
      <c r="BN2463" s="14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2"/>
      <c r="L2464" s="12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4"/>
      <c r="BK2464" s="14"/>
      <c r="BL2464" s="14"/>
      <c r="BM2464" s="14"/>
      <c r="BN2464" s="14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2"/>
      <c r="L2465" s="12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4"/>
      <c r="BK2465" s="14"/>
      <c r="BL2465" s="14"/>
      <c r="BM2465" s="14"/>
      <c r="BN2465" s="14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2"/>
      <c r="L2466" s="12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4"/>
      <c r="BK2466" s="14"/>
      <c r="BL2466" s="14"/>
      <c r="BM2466" s="14"/>
      <c r="BN2466" s="14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2"/>
      <c r="L2467" s="12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4"/>
      <c r="BK2467" s="14"/>
      <c r="BL2467" s="14"/>
      <c r="BM2467" s="14"/>
      <c r="BN2467" s="14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2"/>
      <c r="L2468" s="12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4"/>
      <c r="BK2468" s="14"/>
      <c r="BL2468" s="14"/>
      <c r="BM2468" s="14"/>
      <c r="BN2468" s="14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2"/>
      <c r="L2469" s="12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4"/>
      <c r="BK2469" s="14"/>
      <c r="BL2469" s="14"/>
      <c r="BM2469" s="14"/>
      <c r="BN2469" s="14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2"/>
      <c r="L2470" s="12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4"/>
      <c r="BK2470" s="14"/>
      <c r="BL2470" s="14"/>
      <c r="BM2470" s="14"/>
      <c r="BN2470" s="14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2"/>
      <c r="L2471" s="12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4"/>
      <c r="BK2471" s="14"/>
      <c r="BL2471" s="14"/>
      <c r="BM2471" s="14"/>
      <c r="BN2471" s="14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2"/>
      <c r="L2472" s="12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4"/>
      <c r="BK2472" s="14"/>
      <c r="BL2472" s="14"/>
      <c r="BM2472" s="14"/>
      <c r="BN2472" s="14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2"/>
      <c r="L2473" s="12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4"/>
      <c r="BK2473" s="14"/>
      <c r="BL2473" s="14"/>
      <c r="BM2473" s="14"/>
      <c r="BN2473" s="14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2"/>
      <c r="L2474" s="12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4"/>
      <c r="BK2474" s="14"/>
      <c r="BL2474" s="14"/>
      <c r="BM2474" s="14"/>
      <c r="BN2474" s="14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2"/>
      <c r="L2475" s="12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4"/>
      <c r="BK2475" s="14"/>
      <c r="BL2475" s="14"/>
      <c r="BM2475" s="14"/>
      <c r="BN2475" s="14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2"/>
      <c r="L2476" s="12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4"/>
      <c r="BK2476" s="14"/>
      <c r="BL2476" s="14"/>
      <c r="BM2476" s="14"/>
      <c r="BN2476" s="14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2"/>
      <c r="L2477" s="12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4"/>
      <c r="BK2477" s="14"/>
      <c r="BL2477" s="14"/>
      <c r="BM2477" s="14"/>
      <c r="BN2477" s="14"/>
    </row>
    <row r="2478" spans="4:66" s="15" customFormat="1" x14ac:dyDescent="0.25">
      <c r="K2478" s="17"/>
      <c r="L2478" s="17"/>
      <c r="M2478" s="18"/>
      <c r="N2478" s="18"/>
      <c r="O2478" s="18"/>
      <c r="P2478" s="18"/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  <c r="AG2478" s="18"/>
      <c r="AH2478" s="18"/>
      <c r="AI2478" s="18"/>
      <c r="AJ2478" s="18"/>
      <c r="AK2478" s="18"/>
      <c r="AL2478" s="18"/>
      <c r="AM2478" s="18"/>
      <c r="AN2478" s="18"/>
      <c r="AO2478" s="18"/>
      <c r="AP2478" s="18"/>
      <c r="AQ2478" s="18"/>
      <c r="AR2478" s="18"/>
      <c r="AS2478" s="18"/>
      <c r="AT2478" s="18"/>
      <c r="AU2478" s="18"/>
      <c r="AV2478" s="18"/>
      <c r="AW2478" s="18"/>
      <c r="AX2478" s="18"/>
      <c r="AY2478" s="18"/>
      <c r="AZ2478" s="18"/>
      <c r="BA2478" s="18"/>
      <c r="BB2478" s="18"/>
      <c r="BC2478" s="18"/>
      <c r="BD2478" s="18"/>
      <c r="BE2478" s="18"/>
      <c r="BF2478" s="18"/>
      <c r="BG2478" s="18"/>
      <c r="BH2478" s="18"/>
      <c r="BI2478" s="18"/>
      <c r="BJ2478" s="19"/>
      <c r="BK2478" s="19"/>
      <c r="BL2478" s="19"/>
      <c r="BM2478" s="19"/>
      <c r="BN2478" s="19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2"/>
      <c r="L2479" s="12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4"/>
      <c r="BK2479" s="14"/>
      <c r="BL2479" s="14"/>
      <c r="BM2479" s="14"/>
      <c r="BN2479" s="14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2"/>
      <c r="L2480" s="12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4"/>
      <c r="BK2480" s="14"/>
      <c r="BL2480" s="14"/>
      <c r="BM2480" s="14"/>
      <c r="BN2480" s="14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2"/>
      <c r="L2481" s="12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4"/>
      <c r="BK2481" s="14"/>
      <c r="BL2481" s="14"/>
      <c r="BM2481" s="14"/>
      <c r="BN2481" s="14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2"/>
      <c r="L2482" s="12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4"/>
      <c r="BK2482" s="14"/>
      <c r="BL2482" s="14"/>
      <c r="BM2482" s="14"/>
      <c r="BN2482" s="14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2"/>
      <c r="L2483" s="12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4"/>
      <c r="BK2483" s="14"/>
      <c r="BL2483" s="14"/>
      <c r="BM2483" s="14"/>
      <c r="BN2483" s="14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2"/>
      <c r="L2484" s="12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4"/>
      <c r="BK2484" s="14"/>
      <c r="BL2484" s="14"/>
      <c r="BM2484" s="14"/>
      <c r="BN2484" s="14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2"/>
      <c r="L2485" s="12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4"/>
      <c r="BK2485" s="14"/>
      <c r="BL2485" s="14"/>
      <c r="BM2485" s="14"/>
      <c r="BN2485" s="14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2"/>
      <c r="L2486" s="12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4"/>
      <c r="BK2486" s="14"/>
      <c r="BL2486" s="14"/>
      <c r="BM2486" s="14"/>
      <c r="BN2486" s="14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2"/>
      <c r="L2487" s="12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4"/>
      <c r="BK2487" s="14"/>
      <c r="BL2487" s="14"/>
      <c r="BM2487" s="14"/>
      <c r="BN2487" s="14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2"/>
      <c r="L2488" s="12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4"/>
      <c r="BK2488" s="14"/>
      <c r="BL2488" s="14"/>
      <c r="BM2488" s="14"/>
      <c r="BN2488" s="14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2"/>
      <c r="L2489" s="12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4"/>
      <c r="BK2489" s="14"/>
      <c r="BL2489" s="14"/>
      <c r="BM2489" s="14"/>
      <c r="BN2489" s="14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2"/>
      <c r="L2490" s="12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4"/>
      <c r="BK2490" s="14"/>
      <c r="BL2490" s="14"/>
      <c r="BM2490" s="14"/>
      <c r="BN2490" s="14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2"/>
      <c r="L2491" s="12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4"/>
      <c r="BK2491" s="14"/>
      <c r="BL2491" s="14"/>
      <c r="BM2491" s="14"/>
      <c r="BN2491" s="14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2"/>
      <c r="L2492" s="12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4"/>
      <c r="BK2492" s="14"/>
      <c r="BL2492" s="14"/>
      <c r="BM2492" s="14"/>
      <c r="BN2492" s="14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2"/>
      <c r="L2493" s="12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4"/>
      <c r="BK2493" s="14"/>
      <c r="BL2493" s="14"/>
      <c r="BM2493" s="14"/>
      <c r="BN2493" s="14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2"/>
      <c r="L2494" s="12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4"/>
      <c r="BK2494" s="14"/>
      <c r="BL2494" s="14"/>
      <c r="BM2494" s="14"/>
      <c r="BN2494" s="14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2"/>
      <c r="L2495" s="12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4"/>
      <c r="BK2495" s="14"/>
      <c r="BL2495" s="14"/>
      <c r="BM2495" s="14"/>
      <c r="BN2495" s="14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2"/>
      <c r="L2496" s="12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4"/>
      <c r="BK2496" s="14"/>
      <c r="BL2496" s="14"/>
      <c r="BM2496" s="14"/>
      <c r="BN2496" s="14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2"/>
      <c r="L2497" s="12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4"/>
      <c r="BK2497" s="14"/>
      <c r="BL2497" s="14"/>
      <c r="BM2497" s="14"/>
      <c r="BN2497" s="14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2"/>
      <c r="L2498" s="12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4"/>
      <c r="BK2498" s="14"/>
      <c r="BL2498" s="14"/>
      <c r="BM2498" s="14"/>
      <c r="BN2498" s="14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2"/>
      <c r="L2499" s="12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4"/>
      <c r="BK2499" s="14"/>
      <c r="BL2499" s="14"/>
      <c r="BM2499" s="14"/>
      <c r="BN2499" s="14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2"/>
      <c r="L2500" s="12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4"/>
      <c r="BK2500" s="14"/>
      <c r="BL2500" s="14"/>
      <c r="BM2500" s="14"/>
      <c r="BN2500" s="14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2"/>
      <c r="L2501" s="12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4"/>
      <c r="BK2501" s="14"/>
      <c r="BL2501" s="14"/>
      <c r="BM2501" s="14"/>
      <c r="BN2501" s="14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2"/>
      <c r="L2502" s="12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4"/>
      <c r="BK2502" s="14"/>
      <c r="BL2502" s="14"/>
      <c r="BM2502" s="14"/>
      <c r="BN2502" s="14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2"/>
      <c r="L2503" s="12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4"/>
      <c r="BK2503" s="14"/>
      <c r="BL2503" s="14"/>
      <c r="BM2503" s="14"/>
      <c r="BN2503" s="14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2"/>
      <c r="L2504" s="12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4"/>
      <c r="BK2504" s="14"/>
      <c r="BL2504" s="14"/>
      <c r="BM2504" s="14"/>
      <c r="BN2504" s="14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2"/>
      <c r="L2505" s="12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4"/>
      <c r="BK2505" s="14"/>
      <c r="BL2505" s="14"/>
      <c r="BM2505" s="14"/>
      <c r="BN2505" s="14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2"/>
      <c r="L2506" s="12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4"/>
      <c r="BK2506" s="14"/>
      <c r="BL2506" s="14"/>
      <c r="BM2506" s="14"/>
      <c r="BN2506" s="14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2"/>
      <c r="L2507" s="12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4"/>
      <c r="BK2507" s="14"/>
      <c r="BL2507" s="14"/>
      <c r="BM2507" s="14"/>
      <c r="BN2507" s="14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2"/>
      <c r="L2508" s="12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4"/>
      <c r="BK2508" s="14"/>
      <c r="BL2508" s="14"/>
      <c r="BM2508" s="14"/>
      <c r="BN2508" s="14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2"/>
      <c r="L2509" s="12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4"/>
      <c r="BK2509" s="14"/>
      <c r="BL2509" s="14"/>
      <c r="BM2509" s="14"/>
      <c r="BN2509" s="14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2"/>
      <c r="L2510" s="12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4"/>
      <c r="BK2510" s="14"/>
      <c r="BL2510" s="14"/>
      <c r="BM2510" s="14"/>
      <c r="BN2510" s="14"/>
    </row>
    <row r="2511" spans="4:66" s="15" customFormat="1" x14ac:dyDescent="0.25">
      <c r="D2511" s="23"/>
      <c r="K2511" s="17"/>
      <c r="L2511" s="17"/>
      <c r="M2511" s="18"/>
      <c r="N2511" s="18"/>
      <c r="O2511" s="18"/>
      <c r="P2511" s="18"/>
      <c r="Q2511" s="18"/>
      <c r="R2511" s="18"/>
      <c r="S2511" s="18"/>
      <c r="T2511" s="18"/>
      <c r="U2511" s="18"/>
      <c r="V2511" s="18"/>
      <c r="W2511" s="18"/>
      <c r="X2511" s="18"/>
      <c r="Y2511" s="18"/>
      <c r="Z2511" s="18"/>
      <c r="AA2511" s="18"/>
      <c r="AB2511" s="18"/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8"/>
      <c r="AW2511" s="18"/>
      <c r="AX2511" s="18"/>
      <c r="AY2511" s="18"/>
      <c r="AZ2511" s="18"/>
      <c r="BA2511" s="18"/>
      <c r="BB2511" s="18"/>
      <c r="BC2511" s="18"/>
      <c r="BD2511" s="18"/>
      <c r="BE2511" s="18"/>
      <c r="BF2511" s="18"/>
      <c r="BG2511" s="18"/>
      <c r="BH2511" s="18"/>
      <c r="BI2511" s="18"/>
      <c r="BJ2511" s="19"/>
      <c r="BK2511" s="19"/>
      <c r="BL2511" s="19"/>
      <c r="BM2511" s="19"/>
      <c r="BN2511" s="19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2"/>
      <c r="L2512" s="12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4"/>
      <c r="BK2512" s="14"/>
      <c r="BL2512" s="14"/>
      <c r="BM2512" s="14"/>
      <c r="BN2512" s="14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2"/>
      <c r="L2513" s="12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4"/>
      <c r="BK2513" s="14"/>
      <c r="BL2513" s="14"/>
      <c r="BM2513" s="14"/>
      <c r="BN2513" s="14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2"/>
      <c r="L2514" s="12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4"/>
      <c r="BK2514" s="14"/>
      <c r="BL2514" s="14"/>
      <c r="BM2514" s="14"/>
      <c r="BN2514" s="14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2"/>
      <c r="L2515" s="12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4"/>
      <c r="BK2515" s="14"/>
      <c r="BL2515" s="14"/>
      <c r="BM2515" s="14"/>
      <c r="BN2515" s="14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2"/>
      <c r="L2516" s="12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4"/>
      <c r="BK2516" s="14"/>
      <c r="BL2516" s="14"/>
      <c r="BM2516" s="14"/>
      <c r="BN2516" s="14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2"/>
      <c r="L2517" s="12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4"/>
      <c r="BK2517" s="14"/>
      <c r="BL2517" s="14"/>
      <c r="BM2517" s="14"/>
      <c r="BN2517" s="14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2"/>
      <c r="L2518" s="12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4"/>
      <c r="BK2518" s="14"/>
      <c r="BL2518" s="14"/>
      <c r="BM2518" s="14"/>
      <c r="BN2518" s="14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2"/>
      <c r="L2519" s="12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4"/>
      <c r="BK2519" s="14"/>
      <c r="BL2519" s="14"/>
      <c r="BM2519" s="14"/>
      <c r="BN2519" s="14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2"/>
      <c r="L2520" s="12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4"/>
      <c r="BK2520" s="14"/>
      <c r="BL2520" s="14"/>
      <c r="BM2520" s="14"/>
      <c r="BN2520" s="14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2"/>
      <c r="L2521" s="12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4"/>
      <c r="BK2521" s="14"/>
      <c r="BL2521" s="14"/>
      <c r="BM2521" s="14"/>
      <c r="BN2521" s="14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2"/>
      <c r="L2522" s="12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4"/>
      <c r="BK2522" s="14"/>
      <c r="BL2522" s="14"/>
      <c r="BM2522" s="14"/>
      <c r="BN2522" s="14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2"/>
      <c r="L2523" s="12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4"/>
      <c r="BK2523" s="14"/>
      <c r="BL2523" s="14"/>
      <c r="BM2523" s="14"/>
      <c r="BN2523" s="14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2"/>
      <c r="L2524" s="12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4"/>
      <c r="BK2524" s="14"/>
      <c r="BL2524" s="14"/>
      <c r="BM2524" s="14"/>
      <c r="BN2524" s="14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2"/>
      <c r="L2525" s="12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4"/>
      <c r="BK2525" s="14"/>
      <c r="BL2525" s="14"/>
      <c r="BM2525" s="14"/>
      <c r="BN2525" s="14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2"/>
      <c r="L2526" s="12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4"/>
      <c r="BK2526" s="14"/>
      <c r="BL2526" s="14"/>
      <c r="BM2526" s="14"/>
      <c r="BN2526" s="14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2"/>
      <c r="L2527" s="12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4"/>
      <c r="BK2527" s="14"/>
      <c r="BL2527" s="14"/>
      <c r="BM2527" s="14"/>
      <c r="BN2527" s="14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2"/>
      <c r="L2528" s="12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4"/>
      <c r="BK2528" s="14"/>
      <c r="BL2528" s="14"/>
      <c r="BM2528" s="14"/>
      <c r="BN2528" s="14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2"/>
      <c r="L2529" s="12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4"/>
      <c r="BK2529" s="14"/>
      <c r="BL2529" s="14"/>
      <c r="BM2529" s="14"/>
      <c r="BN2529" s="14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2"/>
      <c r="L2530" s="12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4"/>
      <c r="BK2530" s="14"/>
      <c r="BL2530" s="14"/>
      <c r="BM2530" s="14"/>
      <c r="BN2530" s="14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2"/>
      <c r="L2531" s="12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4"/>
      <c r="BK2531" s="14"/>
      <c r="BL2531" s="14"/>
      <c r="BM2531" s="14"/>
      <c r="BN2531" s="14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2"/>
      <c r="L2532" s="12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4"/>
      <c r="BK2532" s="14"/>
      <c r="BL2532" s="14"/>
      <c r="BM2532" s="14"/>
      <c r="BN2532" s="14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2"/>
      <c r="L2533" s="12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4"/>
      <c r="BK2533" s="14"/>
      <c r="BL2533" s="14"/>
      <c r="BM2533" s="14"/>
      <c r="BN2533" s="14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2"/>
      <c r="L2534" s="12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4"/>
      <c r="BK2534" s="14"/>
      <c r="BL2534" s="14"/>
      <c r="BM2534" s="14"/>
      <c r="BN2534" s="14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2"/>
      <c r="L2535" s="12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4"/>
      <c r="BK2535" s="14"/>
      <c r="BL2535" s="14"/>
      <c r="BM2535" s="14"/>
      <c r="BN2535" s="14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2"/>
      <c r="L2536" s="12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4"/>
      <c r="BK2536" s="14"/>
      <c r="BL2536" s="14"/>
      <c r="BM2536" s="14"/>
      <c r="BN2536" s="14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2"/>
      <c r="L2537" s="12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4"/>
      <c r="BK2537" s="14"/>
      <c r="BL2537" s="14"/>
      <c r="BM2537" s="14"/>
      <c r="BN2537" s="14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2"/>
      <c r="L2538" s="12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4"/>
      <c r="BK2538" s="14"/>
      <c r="BL2538" s="14"/>
      <c r="BM2538" s="14"/>
      <c r="BN2538" s="14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2"/>
      <c r="L2539" s="12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4"/>
      <c r="BK2539" s="14"/>
      <c r="BL2539" s="14"/>
      <c r="BM2539" s="14"/>
      <c r="BN2539" s="14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2"/>
      <c r="L2540" s="12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4"/>
      <c r="BK2540" s="14"/>
      <c r="BL2540" s="14"/>
      <c r="BM2540" s="14"/>
      <c r="BN2540" s="14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2"/>
      <c r="L2541" s="12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4"/>
      <c r="BK2541" s="14"/>
      <c r="BL2541" s="14"/>
      <c r="BM2541" s="14"/>
      <c r="BN2541" s="14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2"/>
      <c r="L2542" s="12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4"/>
      <c r="BK2542" s="14"/>
      <c r="BL2542" s="14"/>
      <c r="BM2542" s="14"/>
      <c r="BN2542" s="14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2"/>
      <c r="L2543" s="12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4"/>
      <c r="BK2543" s="14"/>
      <c r="BL2543" s="14"/>
      <c r="BM2543" s="14"/>
      <c r="BN2543" s="14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2"/>
      <c r="L2544" s="12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4"/>
      <c r="BK2544" s="14"/>
      <c r="BL2544" s="14"/>
      <c r="BM2544" s="14"/>
      <c r="BN2544" s="14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2"/>
      <c r="L2545" s="12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4"/>
      <c r="BK2545" s="14"/>
      <c r="BL2545" s="14"/>
      <c r="BM2545" s="14"/>
      <c r="BN2545" s="14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2"/>
      <c r="L2546" s="12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4"/>
      <c r="BK2546" s="14"/>
      <c r="BL2546" s="14"/>
      <c r="BM2546" s="14"/>
      <c r="BN2546" s="14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2"/>
      <c r="L2547" s="12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4"/>
      <c r="BK2547" s="14"/>
      <c r="BL2547" s="14"/>
      <c r="BM2547" s="14"/>
      <c r="BN2547" s="14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2"/>
      <c r="L2548" s="12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4"/>
      <c r="BK2548" s="14"/>
      <c r="BL2548" s="14"/>
      <c r="BM2548" s="14"/>
      <c r="BN2548" s="14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2"/>
      <c r="L2549" s="12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4"/>
      <c r="BK2549" s="14"/>
      <c r="BL2549" s="14"/>
      <c r="BM2549" s="14"/>
      <c r="BN2549" s="14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2"/>
      <c r="L2550" s="12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4"/>
      <c r="BK2550" s="14"/>
      <c r="BL2550" s="14"/>
      <c r="BM2550" s="14"/>
      <c r="BN2550" s="14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2"/>
      <c r="L2551" s="12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4"/>
      <c r="BK2551" s="14"/>
      <c r="BL2551" s="14"/>
      <c r="BM2551" s="14"/>
      <c r="BN2551" s="14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2"/>
      <c r="L2552" s="12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4"/>
      <c r="BK2552" s="14"/>
      <c r="BL2552" s="14"/>
      <c r="BM2552" s="14"/>
      <c r="BN2552" s="14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2"/>
      <c r="L2553" s="12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4"/>
      <c r="BK2553" s="14"/>
      <c r="BL2553" s="14"/>
      <c r="BM2553" s="14"/>
      <c r="BN2553" s="14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2"/>
      <c r="L2554" s="12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4"/>
      <c r="BK2554" s="14"/>
      <c r="BL2554" s="14"/>
      <c r="BM2554" s="14"/>
      <c r="BN2554" s="14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2"/>
      <c r="L2555" s="12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4"/>
      <c r="BK2555" s="14"/>
      <c r="BL2555" s="14"/>
      <c r="BM2555" s="14"/>
      <c r="BN2555" s="14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2"/>
      <c r="L2556" s="12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4"/>
      <c r="BK2556" s="14"/>
      <c r="BL2556" s="14"/>
      <c r="BM2556" s="14"/>
      <c r="BN2556" s="14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2"/>
      <c r="L2557" s="12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4"/>
      <c r="BK2557" s="14"/>
      <c r="BL2557" s="14"/>
      <c r="BM2557" s="14"/>
      <c r="BN2557" s="14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2"/>
      <c r="L2558" s="12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4"/>
      <c r="BK2558" s="14"/>
      <c r="BL2558" s="14"/>
      <c r="BM2558" s="14"/>
      <c r="BN2558" s="14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2"/>
      <c r="L2559" s="12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4"/>
      <c r="BK2559" s="14"/>
      <c r="BL2559" s="14"/>
      <c r="BM2559" s="14"/>
      <c r="BN2559" s="14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2"/>
      <c r="L2560" s="12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4"/>
      <c r="BK2560" s="14"/>
      <c r="BL2560" s="14"/>
      <c r="BM2560" s="14"/>
      <c r="BN2560" s="14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2"/>
      <c r="L2561" s="12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4"/>
      <c r="BK2561" s="14"/>
      <c r="BL2561" s="14"/>
      <c r="BM2561" s="14"/>
      <c r="BN2561" s="14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2"/>
      <c r="L2562" s="12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4"/>
      <c r="BK2562" s="14"/>
      <c r="BL2562" s="14"/>
      <c r="BM2562" s="14"/>
      <c r="BN2562" s="14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2"/>
      <c r="L2563" s="12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4"/>
      <c r="BK2563" s="14"/>
      <c r="BL2563" s="14"/>
      <c r="BM2563" s="14"/>
      <c r="BN2563" s="14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2"/>
      <c r="L2564" s="12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4"/>
      <c r="BK2564" s="14"/>
      <c r="BL2564" s="14"/>
      <c r="BM2564" s="14"/>
      <c r="BN2564" s="14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2"/>
      <c r="L2565" s="12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4"/>
      <c r="BK2565" s="14"/>
      <c r="BL2565" s="14"/>
      <c r="BM2565" s="14"/>
      <c r="BN2565" s="14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2"/>
      <c r="L2566" s="12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4"/>
      <c r="BK2566" s="14"/>
      <c r="BL2566" s="14"/>
      <c r="BM2566" s="14"/>
      <c r="BN2566" s="14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2"/>
      <c r="L2567" s="12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4"/>
      <c r="BK2567" s="14"/>
      <c r="BL2567" s="14"/>
      <c r="BM2567" s="14"/>
      <c r="BN2567" s="14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2"/>
      <c r="L2568" s="12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4"/>
      <c r="BK2568" s="14"/>
      <c r="BL2568" s="14"/>
      <c r="BM2568" s="14"/>
      <c r="BN2568" s="14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2"/>
      <c r="L2569" s="12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4"/>
      <c r="BK2569" s="14"/>
      <c r="BL2569" s="14"/>
      <c r="BM2569" s="14"/>
      <c r="BN2569" s="14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2"/>
      <c r="L2570" s="12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4"/>
      <c r="BK2570" s="14"/>
      <c r="BL2570" s="14"/>
      <c r="BM2570" s="14"/>
      <c r="BN2570" s="14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2"/>
      <c r="L2571" s="12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4"/>
      <c r="BK2571" s="14"/>
      <c r="BL2571" s="14"/>
      <c r="BM2571" s="14"/>
      <c r="BN2571" s="14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2"/>
      <c r="L2572" s="12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4"/>
      <c r="BK2572" s="14"/>
      <c r="BL2572" s="14"/>
      <c r="BM2572" s="14"/>
      <c r="BN2572" s="14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2"/>
      <c r="L2573" s="12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4"/>
      <c r="BK2573" s="14"/>
      <c r="BL2573" s="14"/>
      <c r="BM2573" s="14"/>
      <c r="BN2573" s="14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2"/>
      <c r="L2574" s="12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4"/>
      <c r="BK2574" s="14"/>
      <c r="BL2574" s="14"/>
      <c r="BM2574" s="14"/>
      <c r="BN2574" s="14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2"/>
      <c r="L2575" s="12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4"/>
      <c r="BK2575" s="14"/>
      <c r="BL2575" s="14"/>
      <c r="BM2575" s="14"/>
      <c r="BN2575" s="14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2"/>
      <c r="L2576" s="12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4"/>
      <c r="BK2576" s="14"/>
      <c r="BL2576" s="14"/>
      <c r="BM2576" s="14"/>
      <c r="BN2576" s="14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2"/>
      <c r="L2577" s="12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4"/>
      <c r="BK2577" s="14"/>
      <c r="BL2577" s="14"/>
      <c r="BM2577" s="14"/>
      <c r="BN2577" s="14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2"/>
      <c r="L2578" s="12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4"/>
      <c r="BK2578" s="14"/>
      <c r="BL2578" s="14"/>
      <c r="BM2578" s="14"/>
      <c r="BN2578" s="14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2"/>
      <c r="L2579" s="12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4"/>
      <c r="BK2579" s="14"/>
      <c r="BL2579" s="14"/>
      <c r="BM2579" s="14"/>
      <c r="BN2579" s="14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2"/>
      <c r="L2580" s="12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4"/>
      <c r="BK2580" s="14"/>
      <c r="BL2580" s="14"/>
      <c r="BM2580" s="14"/>
      <c r="BN2580" s="14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2"/>
      <c r="L2581" s="12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4"/>
      <c r="BK2581" s="14"/>
      <c r="BL2581" s="14"/>
      <c r="BM2581" s="14"/>
      <c r="BN2581" s="14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2"/>
      <c r="L2582" s="12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4"/>
      <c r="BK2582" s="14"/>
      <c r="BL2582" s="14"/>
      <c r="BM2582" s="14"/>
      <c r="BN2582" s="14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2"/>
      <c r="L2583" s="12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4"/>
      <c r="BK2583" s="14"/>
      <c r="BL2583" s="14"/>
      <c r="BM2583" s="14"/>
      <c r="BN2583" s="14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2"/>
      <c r="L2584" s="12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4"/>
      <c r="BK2584" s="14"/>
      <c r="BL2584" s="14"/>
      <c r="BM2584" s="14"/>
      <c r="BN2584" s="14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2"/>
      <c r="L2585" s="12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4"/>
      <c r="BK2585" s="14"/>
      <c r="BL2585" s="14"/>
      <c r="BM2585" s="14"/>
      <c r="BN2585" s="14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2"/>
      <c r="L2586" s="12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4"/>
      <c r="BK2586" s="14"/>
      <c r="BL2586" s="14"/>
      <c r="BM2586" s="14"/>
      <c r="BN2586" s="14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2"/>
      <c r="L2587" s="12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4"/>
      <c r="BK2587" s="14"/>
      <c r="BL2587" s="14"/>
      <c r="BM2587" s="14"/>
      <c r="BN2587" s="14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2"/>
      <c r="L2588" s="12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4"/>
      <c r="BK2588" s="14"/>
      <c r="BL2588" s="14"/>
      <c r="BM2588" s="14"/>
      <c r="BN2588" s="14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2"/>
      <c r="L2589" s="12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4"/>
      <c r="BK2589" s="14"/>
      <c r="BL2589" s="14"/>
      <c r="BM2589" s="14"/>
      <c r="BN2589" s="14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2"/>
      <c r="L2590" s="12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4"/>
      <c r="BK2590" s="14"/>
      <c r="BL2590" s="14"/>
      <c r="BM2590" s="14"/>
      <c r="BN2590" s="14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2"/>
      <c r="L2591" s="12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4"/>
      <c r="BK2591" s="14"/>
      <c r="BL2591" s="14"/>
      <c r="BM2591" s="14"/>
      <c r="BN2591" s="14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2"/>
      <c r="L2592" s="12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4"/>
      <c r="BK2592" s="14"/>
      <c r="BL2592" s="14"/>
      <c r="BM2592" s="14"/>
      <c r="BN2592" s="14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2"/>
      <c r="L2593" s="12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4"/>
      <c r="BK2593" s="14"/>
      <c r="BL2593" s="14"/>
      <c r="BM2593" s="14"/>
      <c r="BN2593" s="14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2"/>
      <c r="L2594" s="12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4"/>
      <c r="BK2594" s="14"/>
      <c r="BL2594" s="14"/>
      <c r="BM2594" s="14"/>
      <c r="BN2594" s="14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2"/>
      <c r="L2595" s="12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4"/>
      <c r="BK2595" s="14"/>
      <c r="BL2595" s="14"/>
      <c r="BM2595" s="14"/>
      <c r="BN2595" s="14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2"/>
      <c r="L2596" s="12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4"/>
      <c r="BK2596" s="14"/>
      <c r="BL2596" s="14"/>
      <c r="BM2596" s="14"/>
      <c r="BN2596" s="14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2"/>
      <c r="L2597" s="12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4"/>
      <c r="BK2597" s="14"/>
      <c r="BL2597" s="14"/>
      <c r="BM2597" s="14"/>
      <c r="BN2597" s="14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2"/>
      <c r="L2598" s="12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4"/>
      <c r="BK2598" s="14"/>
      <c r="BL2598" s="14"/>
      <c r="BM2598" s="14"/>
      <c r="BN2598" s="14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2"/>
      <c r="L2599" s="12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4"/>
      <c r="BK2599" s="14"/>
      <c r="BL2599" s="14"/>
      <c r="BM2599" s="14"/>
      <c r="BN2599" s="14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2"/>
      <c r="L2600" s="12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4"/>
      <c r="BK2600" s="14"/>
      <c r="BL2600" s="14"/>
      <c r="BM2600" s="14"/>
      <c r="BN2600" s="14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2"/>
      <c r="L2601" s="12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4"/>
      <c r="BK2601" s="14"/>
      <c r="BL2601" s="14"/>
      <c r="BM2601" s="14"/>
      <c r="BN2601" s="14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2"/>
      <c r="L2602" s="12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4"/>
      <c r="BK2602" s="14"/>
      <c r="BL2602" s="14"/>
      <c r="BM2602" s="14"/>
      <c r="BN2602" s="14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2"/>
      <c r="L2603" s="12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4"/>
      <c r="BK2603" s="14"/>
      <c r="BL2603" s="14"/>
      <c r="BM2603" s="14"/>
      <c r="BN2603" s="14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2"/>
      <c r="L2604" s="12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4"/>
      <c r="BK2604" s="14"/>
      <c r="BL2604" s="14"/>
      <c r="BM2604" s="14"/>
      <c r="BN2604" s="14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2"/>
      <c r="L2605" s="12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4"/>
      <c r="BK2605" s="14"/>
      <c r="BL2605" s="14"/>
      <c r="BM2605" s="14"/>
      <c r="BN2605" s="14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2"/>
      <c r="L2606" s="12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4"/>
      <c r="BK2606" s="14"/>
      <c r="BL2606" s="14"/>
      <c r="BM2606" s="14"/>
      <c r="BN2606" s="14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2"/>
      <c r="L2607" s="12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4"/>
      <c r="BK2607" s="14"/>
      <c r="BL2607" s="14"/>
      <c r="BM2607" s="14"/>
      <c r="BN2607" s="14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2"/>
      <c r="L2608" s="12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4"/>
      <c r="BK2608" s="14"/>
      <c r="BL2608" s="14"/>
      <c r="BM2608" s="14"/>
      <c r="BN2608" s="14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2"/>
      <c r="L2609" s="12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4"/>
      <c r="BK2609" s="14"/>
      <c r="BL2609" s="14"/>
      <c r="BM2609" s="14"/>
      <c r="BN2609" s="14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2"/>
      <c r="L2610" s="12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4"/>
      <c r="BK2610" s="14"/>
      <c r="BL2610" s="14"/>
      <c r="BM2610" s="14"/>
      <c r="BN2610" s="14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2"/>
      <c r="L2611" s="12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4"/>
      <c r="BK2611" s="14"/>
      <c r="BL2611" s="14"/>
      <c r="BM2611" s="14"/>
      <c r="BN2611" s="14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2"/>
      <c r="L2612" s="12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4"/>
      <c r="BK2612" s="14"/>
      <c r="BL2612" s="14"/>
      <c r="BM2612" s="14"/>
      <c r="BN2612" s="14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2"/>
      <c r="L2613" s="12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4"/>
      <c r="BK2613" s="14"/>
      <c r="BL2613" s="14"/>
      <c r="BM2613" s="14"/>
      <c r="BN2613" s="14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2"/>
      <c r="L2614" s="12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4"/>
      <c r="BK2614" s="14"/>
      <c r="BL2614" s="14"/>
      <c r="BM2614" s="14"/>
      <c r="BN2614" s="14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2"/>
      <c r="L2615" s="12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4"/>
      <c r="BK2615" s="14"/>
      <c r="BL2615" s="14"/>
      <c r="BM2615" s="14"/>
      <c r="BN2615" s="14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2"/>
      <c r="L2616" s="12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4"/>
      <c r="BK2616" s="14"/>
      <c r="BL2616" s="14"/>
      <c r="BM2616" s="14"/>
      <c r="BN2616" s="14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2"/>
      <c r="L2617" s="12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4"/>
      <c r="BK2617" s="14"/>
      <c r="BL2617" s="14"/>
      <c r="BM2617" s="14"/>
      <c r="BN2617" s="14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2"/>
      <c r="L2618" s="12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4"/>
      <c r="BK2618" s="14"/>
      <c r="BL2618" s="14"/>
      <c r="BM2618" s="14"/>
      <c r="BN2618" s="14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2"/>
      <c r="L2619" s="12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4"/>
      <c r="BK2619" s="14"/>
      <c r="BL2619" s="14"/>
      <c r="BM2619" s="14"/>
      <c r="BN2619" s="14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2"/>
      <c r="L2620" s="12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4"/>
      <c r="BK2620" s="14"/>
      <c r="BL2620" s="14"/>
      <c r="BM2620" s="14"/>
      <c r="BN2620" s="14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2"/>
      <c r="L2621" s="12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4"/>
      <c r="BK2621" s="14"/>
      <c r="BL2621" s="14"/>
      <c r="BM2621" s="14"/>
      <c r="BN2621" s="14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2"/>
      <c r="L2622" s="12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4"/>
      <c r="BK2622" s="14"/>
      <c r="BL2622" s="14"/>
      <c r="BM2622" s="14"/>
      <c r="BN2622" s="14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2"/>
      <c r="L2623" s="12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4"/>
      <c r="BK2623" s="14"/>
      <c r="BL2623" s="14"/>
      <c r="BM2623" s="14"/>
      <c r="BN2623" s="14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2"/>
      <c r="L2624" s="12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4"/>
      <c r="BK2624" s="14"/>
      <c r="BL2624" s="14"/>
      <c r="BM2624" s="14"/>
      <c r="BN2624" s="14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2"/>
      <c r="L2625" s="12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4"/>
      <c r="BK2625" s="14"/>
      <c r="BL2625" s="14"/>
      <c r="BM2625" s="14"/>
      <c r="BN2625" s="14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2"/>
      <c r="L2626" s="12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4"/>
      <c r="BK2626" s="14"/>
      <c r="BL2626" s="14"/>
      <c r="BM2626" s="14"/>
      <c r="BN2626" s="14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2"/>
      <c r="L2627" s="12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4"/>
      <c r="BK2627" s="14"/>
      <c r="BL2627" s="14"/>
      <c r="BM2627" s="14"/>
      <c r="BN2627" s="14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2"/>
      <c r="L2628" s="12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4"/>
      <c r="BK2628" s="14"/>
      <c r="BL2628" s="14"/>
      <c r="BM2628" s="14"/>
      <c r="BN2628" s="14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2"/>
      <c r="L2629" s="12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4"/>
      <c r="BK2629" s="14"/>
      <c r="BL2629" s="14"/>
      <c r="BM2629" s="14"/>
      <c r="BN2629" s="14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2"/>
      <c r="L2630" s="12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4"/>
      <c r="BK2630" s="14"/>
      <c r="BL2630" s="14"/>
      <c r="BM2630" s="14"/>
      <c r="BN2630" s="14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2"/>
      <c r="L2631" s="12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4"/>
      <c r="BK2631" s="14"/>
      <c r="BL2631" s="14"/>
      <c r="BM2631" s="14"/>
      <c r="BN2631" s="14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2"/>
      <c r="L2632" s="12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4"/>
      <c r="BK2632" s="14"/>
      <c r="BL2632" s="14"/>
      <c r="BM2632" s="14"/>
      <c r="BN2632" s="14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2"/>
      <c r="L2633" s="12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4"/>
      <c r="BK2633" s="14"/>
      <c r="BL2633" s="14"/>
      <c r="BM2633" s="14"/>
      <c r="BN2633" s="14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2"/>
      <c r="L2634" s="12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4"/>
      <c r="BK2634" s="14"/>
      <c r="BL2634" s="14"/>
      <c r="BM2634" s="14"/>
      <c r="BN2634" s="14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2"/>
      <c r="L2635" s="12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4"/>
      <c r="BK2635" s="14"/>
      <c r="BL2635" s="14"/>
      <c r="BM2635" s="14"/>
      <c r="BN2635" s="14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2"/>
      <c r="L2636" s="12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4"/>
      <c r="BK2636" s="14"/>
      <c r="BL2636" s="14"/>
      <c r="BM2636" s="14"/>
      <c r="BN2636" s="14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2"/>
      <c r="L2637" s="12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4"/>
      <c r="BK2637" s="14"/>
      <c r="BL2637" s="14"/>
      <c r="BM2637" s="14"/>
      <c r="BN2637" s="14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2"/>
      <c r="L2638" s="12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4"/>
      <c r="BK2638" s="14"/>
      <c r="BL2638" s="14"/>
      <c r="BM2638" s="14"/>
      <c r="BN2638" s="14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2"/>
      <c r="L2639" s="12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4"/>
      <c r="BK2639" s="14"/>
      <c r="BL2639" s="14"/>
      <c r="BM2639" s="14"/>
      <c r="BN2639" s="14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2"/>
      <c r="L2640" s="12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4"/>
      <c r="BK2640" s="14"/>
      <c r="BL2640" s="14"/>
      <c r="BM2640" s="14"/>
      <c r="BN2640" s="14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2"/>
      <c r="L2641" s="12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4"/>
      <c r="BK2641" s="14"/>
      <c r="BL2641" s="14"/>
      <c r="BM2641" s="14"/>
      <c r="BN2641" s="14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2"/>
      <c r="L2642" s="12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4"/>
      <c r="BK2642" s="14"/>
      <c r="BL2642" s="14"/>
      <c r="BM2642" s="14"/>
      <c r="BN2642" s="14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2"/>
      <c r="L2643" s="12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4"/>
      <c r="BK2643" s="14"/>
      <c r="BL2643" s="14"/>
      <c r="BM2643" s="14"/>
      <c r="BN2643" s="14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2"/>
      <c r="L2644" s="12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4"/>
      <c r="BK2644" s="14"/>
      <c r="BL2644" s="14"/>
      <c r="BM2644" s="14"/>
      <c r="BN2644" s="14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2"/>
      <c r="L2645" s="12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4"/>
      <c r="BK2645" s="14"/>
      <c r="BL2645" s="14"/>
      <c r="BM2645" s="14"/>
      <c r="BN2645" s="14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2"/>
      <c r="L2646" s="12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4"/>
      <c r="BK2646" s="14"/>
      <c r="BL2646" s="14"/>
      <c r="BM2646" s="14"/>
      <c r="BN2646" s="14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2"/>
      <c r="L2647" s="12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4"/>
      <c r="BK2647" s="14"/>
      <c r="BL2647" s="14"/>
      <c r="BM2647" s="14"/>
      <c r="BN2647" s="14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2"/>
      <c r="L2648" s="12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4"/>
      <c r="BK2648" s="14"/>
      <c r="BL2648" s="14"/>
      <c r="BM2648" s="14"/>
      <c r="BN2648" s="14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2"/>
      <c r="L2649" s="12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4"/>
      <c r="BK2649" s="14"/>
      <c r="BL2649" s="14"/>
      <c r="BM2649" s="14"/>
      <c r="BN2649" s="14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2"/>
      <c r="L2650" s="12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4"/>
      <c r="BK2650" s="14"/>
      <c r="BL2650" s="14"/>
      <c r="BM2650" s="14"/>
      <c r="BN2650" s="14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2"/>
      <c r="L2651" s="12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4"/>
      <c r="BK2651" s="14"/>
      <c r="BL2651" s="14"/>
      <c r="BM2651" s="14"/>
      <c r="BN2651" s="14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2"/>
      <c r="L2652" s="12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4"/>
      <c r="BK2652" s="14"/>
      <c r="BL2652" s="14"/>
      <c r="BM2652" s="14"/>
      <c r="BN2652" s="14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2"/>
      <c r="L2653" s="12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4"/>
      <c r="BK2653" s="14"/>
      <c r="BL2653" s="14"/>
      <c r="BM2653" s="14"/>
      <c r="BN2653" s="14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2"/>
      <c r="L2654" s="12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4"/>
      <c r="BK2654" s="14"/>
      <c r="BL2654" s="14"/>
      <c r="BM2654" s="14"/>
      <c r="BN2654" s="14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2"/>
      <c r="L2655" s="12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4"/>
      <c r="BK2655" s="14"/>
      <c r="BL2655" s="14"/>
      <c r="BM2655" s="14"/>
      <c r="BN2655" s="14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2"/>
      <c r="L2656" s="12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4"/>
      <c r="BK2656" s="14"/>
      <c r="BL2656" s="14"/>
      <c r="BM2656" s="14"/>
      <c r="BN2656" s="14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2"/>
      <c r="L2657" s="12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4"/>
      <c r="BK2657" s="14"/>
      <c r="BL2657" s="14"/>
      <c r="BM2657" s="14"/>
      <c r="BN2657" s="14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2"/>
      <c r="L2658" s="12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4"/>
      <c r="BK2658" s="14"/>
      <c r="BL2658" s="14"/>
      <c r="BM2658" s="14"/>
      <c r="BN2658" s="14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2"/>
      <c r="L2659" s="12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4"/>
      <c r="BK2659" s="14"/>
      <c r="BL2659" s="14"/>
      <c r="BM2659" s="14"/>
      <c r="BN2659" s="14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2"/>
      <c r="L2660" s="12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4"/>
      <c r="BK2660" s="14"/>
      <c r="BL2660" s="14"/>
      <c r="BM2660" s="14"/>
      <c r="BN2660" s="14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2"/>
      <c r="L2661" s="12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4"/>
      <c r="BK2661" s="14"/>
      <c r="BL2661" s="14"/>
      <c r="BM2661" s="14"/>
      <c r="BN2661" s="14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2"/>
      <c r="L2662" s="12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4"/>
      <c r="BK2662" s="14"/>
      <c r="BL2662" s="14"/>
      <c r="BM2662" s="14"/>
      <c r="BN2662" s="14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2"/>
      <c r="L2663" s="12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4"/>
      <c r="BK2663" s="14"/>
      <c r="BL2663" s="14"/>
      <c r="BM2663" s="14"/>
      <c r="BN2663" s="14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2"/>
      <c r="L2664" s="12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4"/>
      <c r="BK2664" s="14"/>
      <c r="BL2664" s="14"/>
      <c r="BM2664" s="14"/>
      <c r="BN2664" s="14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2"/>
      <c r="L2665" s="12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4"/>
      <c r="BK2665" s="14"/>
      <c r="BL2665" s="14"/>
      <c r="BM2665" s="14"/>
      <c r="BN2665" s="14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2"/>
      <c r="L2666" s="12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4"/>
      <c r="BK2666" s="14"/>
      <c r="BL2666" s="14"/>
      <c r="BM2666" s="14"/>
      <c r="BN2666" s="14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2"/>
      <c r="L2667" s="12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4"/>
      <c r="BK2667" s="14"/>
      <c r="BL2667" s="14"/>
      <c r="BM2667" s="14"/>
      <c r="BN2667" s="14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2"/>
      <c r="L2668" s="12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4"/>
      <c r="BK2668" s="14"/>
      <c r="BL2668" s="14"/>
      <c r="BM2668" s="14"/>
      <c r="BN2668" s="14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2"/>
      <c r="L2669" s="12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4"/>
      <c r="BK2669" s="14"/>
      <c r="BL2669" s="14"/>
      <c r="BM2669" s="14"/>
      <c r="BN2669" s="14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2"/>
      <c r="L2670" s="12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4"/>
      <c r="BK2670" s="14"/>
      <c r="BL2670" s="14"/>
      <c r="BM2670" s="14"/>
      <c r="BN2670" s="14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2"/>
      <c r="L2671" s="12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4"/>
      <c r="BK2671" s="14"/>
      <c r="BL2671" s="14"/>
      <c r="BM2671" s="14"/>
      <c r="BN2671" s="14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2"/>
      <c r="L2672" s="12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4"/>
      <c r="BK2672" s="14"/>
      <c r="BL2672" s="14"/>
      <c r="BM2672" s="14"/>
      <c r="BN2672" s="14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2"/>
      <c r="L2673" s="12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4"/>
      <c r="BK2673" s="14"/>
      <c r="BL2673" s="14"/>
      <c r="BM2673" s="14"/>
      <c r="BN2673" s="14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2"/>
      <c r="L2674" s="12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4"/>
      <c r="BK2674" s="14"/>
      <c r="BL2674" s="14"/>
      <c r="BM2674" s="14"/>
      <c r="BN2674" s="14"/>
    </row>
    <row r="2675" spans="4:66" s="15" customFormat="1" x14ac:dyDescent="0.25">
      <c r="D2675" s="23"/>
      <c r="K2675" s="17"/>
      <c r="L2675" s="17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  <c r="W2675" s="18"/>
      <c r="X2675" s="18"/>
      <c r="Y2675" s="18"/>
      <c r="Z2675" s="18"/>
      <c r="AA2675" s="18"/>
      <c r="AB2675" s="18"/>
      <c r="AC2675" s="18"/>
      <c r="AD2675" s="18"/>
      <c r="AE2675" s="18"/>
      <c r="AF2675" s="18"/>
      <c r="AG2675" s="18"/>
      <c r="AH2675" s="18"/>
      <c r="AI2675" s="18"/>
      <c r="AJ2675" s="18"/>
      <c r="AK2675" s="18"/>
      <c r="AL2675" s="18"/>
      <c r="AM2675" s="18"/>
      <c r="AN2675" s="18"/>
      <c r="AO2675" s="18"/>
      <c r="AP2675" s="18"/>
      <c r="AQ2675" s="18"/>
      <c r="AR2675" s="18"/>
      <c r="AS2675" s="18"/>
      <c r="AT2675" s="18"/>
      <c r="AU2675" s="18"/>
      <c r="AV2675" s="18"/>
      <c r="AW2675" s="18"/>
      <c r="AX2675" s="18"/>
      <c r="AY2675" s="18"/>
      <c r="AZ2675" s="18"/>
      <c r="BA2675" s="18"/>
      <c r="BB2675" s="18"/>
      <c r="BC2675" s="18"/>
      <c r="BD2675" s="18"/>
      <c r="BE2675" s="18"/>
      <c r="BF2675" s="18"/>
      <c r="BG2675" s="18"/>
      <c r="BH2675" s="18"/>
      <c r="BI2675" s="18"/>
      <c r="BJ2675" s="19"/>
      <c r="BK2675" s="19"/>
      <c r="BL2675" s="19"/>
      <c r="BM2675" s="19"/>
      <c r="BN2675" s="19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2"/>
      <c r="L2676" s="12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4"/>
      <c r="BK2676" s="14"/>
      <c r="BL2676" s="14"/>
      <c r="BM2676" s="14"/>
      <c r="BN2676" s="14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2"/>
      <c r="L2677" s="12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4"/>
      <c r="BK2677" s="14"/>
      <c r="BL2677" s="14"/>
      <c r="BM2677" s="14"/>
      <c r="BN2677" s="14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2"/>
      <c r="L2678" s="12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4"/>
      <c r="BK2678" s="14"/>
      <c r="BL2678" s="14"/>
      <c r="BM2678" s="14"/>
      <c r="BN2678" s="14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2"/>
      <c r="L2679" s="12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4"/>
      <c r="BK2679" s="14"/>
      <c r="BL2679" s="14"/>
      <c r="BM2679" s="14"/>
      <c r="BN2679" s="14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2"/>
      <c r="L2680" s="12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4"/>
      <c r="BK2680" s="14"/>
      <c r="BL2680" s="14"/>
      <c r="BM2680" s="14"/>
      <c r="BN2680" s="14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2"/>
      <c r="L2681" s="12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4"/>
      <c r="BK2681" s="14"/>
      <c r="BL2681" s="14"/>
      <c r="BM2681" s="14"/>
      <c r="BN2681" s="14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2"/>
      <c r="L2682" s="12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4"/>
      <c r="BK2682" s="14"/>
      <c r="BL2682" s="14"/>
      <c r="BM2682" s="14"/>
      <c r="BN2682" s="14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2"/>
      <c r="L2683" s="12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4"/>
      <c r="BK2683" s="14"/>
      <c r="BL2683" s="14"/>
      <c r="BM2683" s="14"/>
      <c r="BN2683" s="14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2"/>
      <c r="L2684" s="12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4"/>
      <c r="BK2684" s="14"/>
      <c r="BL2684" s="14"/>
      <c r="BM2684" s="14"/>
      <c r="BN2684" s="14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2"/>
      <c r="L2685" s="12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4"/>
      <c r="BK2685" s="14"/>
      <c r="BL2685" s="14"/>
      <c r="BM2685" s="14"/>
      <c r="BN2685" s="14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2"/>
      <c r="L2686" s="12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4"/>
      <c r="BK2686" s="14"/>
      <c r="BL2686" s="14"/>
      <c r="BM2686" s="14"/>
      <c r="BN2686" s="14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2"/>
      <c r="L2687" s="12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4"/>
      <c r="BK2687" s="14"/>
      <c r="BL2687" s="14"/>
      <c r="BM2687" s="14"/>
      <c r="BN2687" s="14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2"/>
      <c r="L2688" s="12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4"/>
      <c r="BK2688" s="14"/>
      <c r="BL2688" s="14"/>
      <c r="BM2688" s="14"/>
      <c r="BN2688" s="14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2"/>
      <c r="L2689" s="12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4"/>
      <c r="BK2689" s="14"/>
      <c r="BL2689" s="14"/>
      <c r="BM2689" s="14"/>
      <c r="BN2689" s="14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2"/>
      <c r="L2690" s="12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4"/>
      <c r="BK2690" s="14"/>
      <c r="BL2690" s="14"/>
      <c r="BM2690" s="14"/>
      <c r="BN2690" s="14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2"/>
      <c r="L2691" s="12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4"/>
      <c r="BK2691" s="14"/>
      <c r="BL2691" s="14"/>
      <c r="BM2691" s="14"/>
      <c r="BN2691" s="14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2"/>
      <c r="L2692" s="12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4"/>
      <c r="BK2692" s="14"/>
      <c r="BL2692" s="14"/>
      <c r="BM2692" s="14"/>
      <c r="BN2692" s="14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2"/>
      <c r="L2693" s="12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4"/>
      <c r="BK2693" s="14"/>
      <c r="BL2693" s="14"/>
      <c r="BM2693" s="14"/>
      <c r="BN2693" s="14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2"/>
      <c r="L2694" s="12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4"/>
      <c r="BK2694" s="14"/>
      <c r="BL2694" s="14"/>
      <c r="BM2694" s="14"/>
      <c r="BN2694" s="14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2"/>
      <c r="L2695" s="12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4"/>
      <c r="BK2695" s="14"/>
      <c r="BL2695" s="14"/>
      <c r="BM2695" s="14"/>
      <c r="BN2695" s="14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2"/>
      <c r="L2696" s="12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4"/>
      <c r="BK2696" s="14"/>
      <c r="BL2696" s="14"/>
      <c r="BM2696" s="14"/>
      <c r="BN2696" s="14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2"/>
      <c r="L2697" s="12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4"/>
      <c r="BK2697" s="14"/>
      <c r="BL2697" s="14"/>
      <c r="BM2697" s="14"/>
      <c r="BN2697" s="14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2"/>
      <c r="L2698" s="12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4"/>
      <c r="BK2698" s="14"/>
      <c r="BL2698" s="14"/>
      <c r="BM2698" s="14"/>
      <c r="BN2698" s="14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2"/>
      <c r="L2699" s="12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4"/>
      <c r="BK2699" s="14"/>
      <c r="BL2699" s="14"/>
      <c r="BM2699" s="14"/>
      <c r="BN2699" s="14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2"/>
      <c r="L2700" s="12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4"/>
      <c r="BK2700" s="14"/>
      <c r="BL2700" s="14"/>
      <c r="BM2700" s="14"/>
      <c r="BN2700" s="14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2"/>
      <c r="L2701" s="12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4"/>
      <c r="BK2701" s="14"/>
      <c r="BL2701" s="14"/>
      <c r="BM2701" s="14"/>
      <c r="BN2701" s="14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2"/>
      <c r="L2702" s="12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4"/>
      <c r="BK2702" s="14"/>
      <c r="BL2702" s="14"/>
      <c r="BM2702" s="14"/>
      <c r="BN2702" s="14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2"/>
      <c r="L2703" s="12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4"/>
      <c r="BK2703" s="14"/>
      <c r="BL2703" s="14"/>
      <c r="BM2703" s="14"/>
      <c r="BN2703" s="14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2"/>
      <c r="L2704" s="12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4"/>
      <c r="BK2704" s="14"/>
      <c r="BL2704" s="14"/>
      <c r="BM2704" s="14"/>
      <c r="BN2704" s="14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2"/>
      <c r="L2705" s="12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4"/>
      <c r="BK2705" s="14"/>
      <c r="BL2705" s="14"/>
      <c r="BM2705" s="14"/>
      <c r="BN2705" s="14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2"/>
      <c r="L2706" s="12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4"/>
      <c r="BK2706" s="14"/>
      <c r="BL2706" s="14"/>
      <c r="BM2706" s="14"/>
      <c r="BN2706" s="14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2"/>
      <c r="L2707" s="12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4"/>
      <c r="BK2707" s="14"/>
      <c r="BL2707" s="14"/>
      <c r="BM2707" s="14"/>
      <c r="BN2707" s="14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2"/>
      <c r="L2708" s="12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4"/>
      <c r="BK2708" s="14"/>
      <c r="BL2708" s="14"/>
      <c r="BM2708" s="14"/>
      <c r="BN2708" s="14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2"/>
      <c r="L2709" s="12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4"/>
      <c r="BK2709" s="14"/>
      <c r="BL2709" s="14"/>
      <c r="BM2709" s="14"/>
      <c r="BN2709" s="14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2"/>
      <c r="L2710" s="12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4"/>
      <c r="BK2710" s="14"/>
      <c r="BL2710" s="14"/>
      <c r="BM2710" s="14"/>
      <c r="BN2710" s="14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2"/>
      <c r="L2711" s="12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4"/>
      <c r="BK2711" s="14"/>
      <c r="BL2711" s="14"/>
      <c r="BM2711" s="14"/>
      <c r="BN2711" s="14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2"/>
      <c r="L2712" s="12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4"/>
      <c r="BK2712" s="14"/>
      <c r="BL2712" s="14"/>
      <c r="BM2712" s="14"/>
      <c r="BN2712" s="14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2"/>
      <c r="L2713" s="12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4"/>
      <c r="BK2713" s="14"/>
      <c r="BL2713" s="14"/>
      <c r="BM2713" s="14"/>
      <c r="BN2713" s="14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2"/>
      <c r="L2714" s="12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4"/>
      <c r="BK2714" s="14"/>
      <c r="BL2714" s="14"/>
      <c r="BM2714" s="14"/>
      <c r="BN2714" s="14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2"/>
      <c r="L2715" s="12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4"/>
      <c r="BK2715" s="14"/>
      <c r="BL2715" s="14"/>
      <c r="BM2715" s="14"/>
      <c r="BN2715" s="14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2"/>
      <c r="L2716" s="12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4"/>
      <c r="BK2716" s="14"/>
      <c r="BL2716" s="14"/>
      <c r="BM2716" s="14"/>
      <c r="BN2716" s="14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2"/>
      <c r="L2717" s="12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4"/>
      <c r="BK2717" s="14"/>
      <c r="BL2717" s="14"/>
      <c r="BM2717" s="14"/>
      <c r="BN2717" s="14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2"/>
      <c r="L2718" s="12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4"/>
      <c r="BK2718" s="14"/>
      <c r="BL2718" s="14"/>
      <c r="BM2718" s="14"/>
      <c r="BN2718" s="14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2"/>
      <c r="L2719" s="12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4"/>
      <c r="BK2719" s="14"/>
      <c r="BL2719" s="14"/>
      <c r="BM2719" s="14"/>
      <c r="BN2719" s="14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2"/>
      <c r="L2720" s="12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4"/>
      <c r="BK2720" s="14"/>
      <c r="BL2720" s="14"/>
      <c r="BM2720" s="14"/>
      <c r="BN2720" s="14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2"/>
      <c r="L2721" s="12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4"/>
      <c r="BK2721" s="14"/>
      <c r="BL2721" s="14"/>
      <c r="BM2721" s="14"/>
      <c r="BN2721" s="14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2"/>
      <c r="L2722" s="12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4"/>
      <c r="BK2722" s="14"/>
      <c r="BL2722" s="14"/>
      <c r="BM2722" s="14"/>
      <c r="BN2722" s="14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2"/>
      <c r="L2723" s="12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4"/>
      <c r="BK2723" s="14"/>
      <c r="BL2723" s="14"/>
      <c r="BM2723" s="14"/>
      <c r="BN2723" s="14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2"/>
      <c r="L2724" s="12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4"/>
      <c r="BK2724" s="14"/>
      <c r="BL2724" s="14"/>
      <c r="BM2724" s="14"/>
      <c r="BN2724" s="14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2"/>
      <c r="L2725" s="12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4"/>
      <c r="BK2725" s="14"/>
      <c r="BL2725" s="14"/>
      <c r="BM2725" s="14"/>
      <c r="BN2725" s="14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2"/>
      <c r="L2726" s="12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4"/>
      <c r="BK2726" s="14"/>
      <c r="BL2726" s="14"/>
      <c r="BM2726" s="14"/>
      <c r="BN2726" s="14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2"/>
      <c r="L2727" s="12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4"/>
      <c r="BK2727" s="14"/>
      <c r="BL2727" s="14"/>
      <c r="BM2727" s="14"/>
      <c r="BN2727" s="14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2"/>
      <c r="L2728" s="12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4"/>
      <c r="BK2728" s="14"/>
      <c r="BL2728" s="14"/>
      <c r="BM2728" s="14"/>
      <c r="BN2728" s="14"/>
    </row>
    <row r="2729" spans="4:66" s="15" customFormat="1" x14ac:dyDescent="0.25">
      <c r="D2729" s="23"/>
      <c r="K2729" s="17"/>
      <c r="L2729" s="17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  <c r="W2729" s="18"/>
      <c r="X2729" s="18"/>
      <c r="Y2729" s="18"/>
      <c r="Z2729" s="18"/>
      <c r="AA2729" s="18"/>
      <c r="AB2729" s="18"/>
      <c r="AC2729" s="18"/>
      <c r="AD2729" s="18"/>
      <c r="AE2729" s="18"/>
      <c r="AF2729" s="18"/>
      <c r="AG2729" s="18"/>
      <c r="AH2729" s="18"/>
      <c r="AI2729" s="18"/>
      <c r="AJ2729" s="18"/>
      <c r="AK2729" s="18"/>
      <c r="AL2729" s="18"/>
      <c r="AM2729" s="18"/>
      <c r="AN2729" s="18"/>
      <c r="AO2729" s="18"/>
      <c r="AP2729" s="18"/>
      <c r="AQ2729" s="18"/>
      <c r="AR2729" s="18"/>
      <c r="AS2729" s="18"/>
      <c r="AT2729" s="18"/>
      <c r="AU2729" s="18"/>
      <c r="AV2729" s="18"/>
      <c r="AW2729" s="18"/>
      <c r="AX2729" s="18"/>
      <c r="AY2729" s="18"/>
      <c r="AZ2729" s="18"/>
      <c r="BA2729" s="18"/>
      <c r="BB2729" s="18"/>
      <c r="BC2729" s="18"/>
      <c r="BD2729" s="18"/>
      <c r="BE2729" s="18"/>
      <c r="BF2729" s="18"/>
      <c r="BG2729" s="18"/>
      <c r="BH2729" s="18"/>
      <c r="BI2729" s="18"/>
      <c r="BJ2729" s="19"/>
      <c r="BK2729" s="19"/>
      <c r="BL2729" s="19"/>
      <c r="BM2729" s="19"/>
      <c r="BN2729" s="19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2"/>
      <c r="L2730" s="12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4"/>
      <c r="BK2730" s="14"/>
      <c r="BL2730" s="14"/>
      <c r="BM2730" s="14"/>
      <c r="BN2730" s="14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2"/>
      <c r="L2731" s="12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4"/>
      <c r="BK2731" s="14"/>
      <c r="BL2731" s="14"/>
      <c r="BM2731" s="14"/>
      <c r="BN2731" s="14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2"/>
      <c r="L2732" s="12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4"/>
      <c r="BK2732" s="14"/>
      <c r="BL2732" s="14"/>
      <c r="BM2732" s="14"/>
      <c r="BN2732" s="14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2"/>
      <c r="L2733" s="12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4"/>
      <c r="BK2733" s="14"/>
      <c r="BL2733" s="14"/>
      <c r="BM2733" s="14"/>
      <c r="BN2733" s="14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2"/>
      <c r="L2734" s="12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4"/>
      <c r="BK2734" s="14"/>
      <c r="BL2734" s="14"/>
      <c r="BM2734" s="14"/>
      <c r="BN2734" s="14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2"/>
      <c r="L2735" s="12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4"/>
      <c r="BK2735" s="14"/>
      <c r="BL2735" s="14"/>
      <c r="BM2735" s="14"/>
      <c r="BN2735" s="14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2"/>
      <c r="L2736" s="12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4"/>
      <c r="BK2736" s="14"/>
      <c r="BL2736" s="14"/>
      <c r="BM2736" s="14"/>
      <c r="BN2736" s="14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2"/>
      <c r="L2737" s="12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4"/>
      <c r="BK2737" s="14"/>
      <c r="BL2737" s="14"/>
      <c r="BM2737" s="14"/>
      <c r="BN2737" s="14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2"/>
      <c r="L2738" s="12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4"/>
      <c r="BK2738" s="14"/>
      <c r="BL2738" s="14"/>
      <c r="BM2738" s="14"/>
      <c r="BN2738" s="14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2"/>
      <c r="L2739" s="12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4"/>
      <c r="BK2739" s="14"/>
      <c r="BL2739" s="14"/>
      <c r="BM2739" s="14"/>
      <c r="BN2739" s="14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2"/>
      <c r="L2740" s="12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4"/>
      <c r="BK2740" s="14"/>
      <c r="BL2740" s="14"/>
      <c r="BM2740" s="14"/>
      <c r="BN2740" s="14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2"/>
      <c r="L2741" s="12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4"/>
      <c r="BK2741" s="14"/>
      <c r="BL2741" s="14"/>
      <c r="BM2741" s="14"/>
      <c r="BN2741" s="14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2"/>
      <c r="L2742" s="12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4"/>
      <c r="BK2742" s="14"/>
      <c r="BL2742" s="14"/>
      <c r="BM2742" s="14"/>
      <c r="BN2742" s="14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2"/>
      <c r="L2743" s="12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4"/>
      <c r="BK2743" s="14"/>
      <c r="BL2743" s="14"/>
      <c r="BM2743" s="14"/>
      <c r="BN2743" s="14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2"/>
      <c r="L2744" s="12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4"/>
      <c r="BK2744" s="14"/>
      <c r="BL2744" s="14"/>
      <c r="BM2744" s="14"/>
      <c r="BN2744" s="14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2"/>
      <c r="L2745" s="12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4"/>
      <c r="BK2745" s="14"/>
      <c r="BL2745" s="14"/>
      <c r="BM2745" s="14"/>
      <c r="BN2745" s="14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2"/>
      <c r="L2746" s="12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4"/>
      <c r="BK2746" s="14"/>
      <c r="BL2746" s="14"/>
      <c r="BM2746" s="14"/>
      <c r="BN2746" s="14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2"/>
      <c r="L2747" s="12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4"/>
      <c r="BK2747" s="14"/>
      <c r="BL2747" s="14"/>
      <c r="BM2747" s="14"/>
      <c r="BN2747" s="14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2"/>
      <c r="L2748" s="12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4"/>
      <c r="BK2748" s="14"/>
      <c r="BL2748" s="14"/>
      <c r="BM2748" s="14"/>
      <c r="BN2748" s="14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2"/>
      <c r="L2749" s="12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4"/>
      <c r="BK2749" s="14"/>
      <c r="BL2749" s="14"/>
      <c r="BM2749" s="14"/>
      <c r="BN2749" s="14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2"/>
      <c r="L2750" s="12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4"/>
      <c r="BK2750" s="14"/>
      <c r="BL2750" s="14"/>
      <c r="BM2750" s="14"/>
      <c r="BN2750" s="14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2"/>
      <c r="L2751" s="12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4"/>
      <c r="BK2751" s="14"/>
      <c r="BL2751" s="14"/>
      <c r="BM2751" s="14"/>
      <c r="BN2751" s="14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2"/>
      <c r="L2752" s="12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4"/>
      <c r="BK2752" s="14"/>
      <c r="BL2752" s="14"/>
      <c r="BM2752" s="14"/>
      <c r="BN2752" s="14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2"/>
      <c r="L2753" s="12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4"/>
      <c r="BK2753" s="14"/>
      <c r="BL2753" s="14"/>
      <c r="BM2753" s="14"/>
      <c r="BN2753" s="14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2"/>
      <c r="L2754" s="12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4"/>
      <c r="BK2754" s="14"/>
      <c r="BL2754" s="14"/>
      <c r="BM2754" s="14"/>
      <c r="BN2754" s="14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2"/>
      <c r="L2755" s="12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4"/>
      <c r="BK2755" s="14"/>
      <c r="BL2755" s="14"/>
      <c r="BM2755" s="14"/>
      <c r="BN2755" s="14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2"/>
      <c r="L2756" s="12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4"/>
      <c r="BK2756" s="14"/>
      <c r="BL2756" s="14"/>
      <c r="BM2756" s="14"/>
      <c r="BN2756" s="14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2"/>
      <c r="L2757" s="12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4"/>
      <c r="BK2757" s="14"/>
      <c r="BL2757" s="14"/>
      <c r="BM2757" s="14"/>
      <c r="BN2757" s="14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2"/>
      <c r="L2758" s="12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4"/>
      <c r="BK2758" s="14"/>
      <c r="BL2758" s="14"/>
      <c r="BM2758" s="14"/>
      <c r="BN2758" s="14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2"/>
      <c r="L2759" s="12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4"/>
      <c r="BK2759" s="14"/>
      <c r="BL2759" s="14"/>
      <c r="BM2759" s="14"/>
      <c r="BN2759" s="14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2"/>
      <c r="L2760" s="12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4"/>
      <c r="BK2760" s="14"/>
      <c r="BL2760" s="14"/>
      <c r="BM2760" s="14"/>
      <c r="BN2760" s="14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2"/>
      <c r="L2761" s="12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4"/>
      <c r="BK2761" s="14"/>
      <c r="BL2761" s="14"/>
      <c r="BM2761" s="14"/>
      <c r="BN2761" s="14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2"/>
      <c r="L2762" s="12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4"/>
      <c r="BK2762" s="14"/>
      <c r="BL2762" s="14"/>
      <c r="BM2762" s="14"/>
      <c r="BN2762" s="14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2"/>
      <c r="L2763" s="12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4"/>
      <c r="BK2763" s="14"/>
      <c r="BL2763" s="14"/>
      <c r="BM2763" s="14"/>
      <c r="BN2763" s="14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2"/>
      <c r="L2764" s="12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4"/>
      <c r="BK2764" s="14"/>
      <c r="BL2764" s="14"/>
      <c r="BM2764" s="14"/>
      <c r="BN2764" s="14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2"/>
      <c r="L2765" s="12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4"/>
      <c r="BK2765" s="14"/>
      <c r="BL2765" s="14"/>
      <c r="BM2765" s="14"/>
      <c r="BN2765" s="14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2"/>
      <c r="L2766" s="12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4"/>
      <c r="BK2766" s="14"/>
      <c r="BL2766" s="14"/>
      <c r="BM2766" s="14"/>
      <c r="BN2766" s="14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2"/>
      <c r="L2767" s="12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4"/>
      <c r="BK2767" s="14"/>
      <c r="BL2767" s="14"/>
      <c r="BM2767" s="14"/>
      <c r="BN2767" s="14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2"/>
      <c r="L2768" s="12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4"/>
      <c r="BK2768" s="14"/>
      <c r="BL2768" s="14"/>
      <c r="BM2768" s="14"/>
      <c r="BN2768" s="14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2"/>
      <c r="L2769" s="12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4"/>
      <c r="BK2769" s="14"/>
      <c r="BL2769" s="14"/>
      <c r="BM2769" s="14"/>
      <c r="BN2769" s="14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2"/>
      <c r="L2770" s="12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4"/>
      <c r="BK2770" s="14"/>
      <c r="BL2770" s="14"/>
      <c r="BM2770" s="14"/>
      <c r="BN2770" s="14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2"/>
      <c r="L2771" s="12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4"/>
      <c r="BK2771" s="14"/>
      <c r="BL2771" s="14"/>
      <c r="BM2771" s="14"/>
      <c r="BN2771" s="14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2"/>
      <c r="L2772" s="12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4"/>
      <c r="BK2772" s="14"/>
      <c r="BL2772" s="14"/>
      <c r="BM2772" s="14"/>
      <c r="BN2772" s="14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2"/>
      <c r="L2773" s="12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4"/>
      <c r="BK2773" s="14"/>
      <c r="BL2773" s="14"/>
      <c r="BM2773" s="14"/>
      <c r="BN2773" s="14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2"/>
      <c r="L2774" s="12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4"/>
      <c r="BK2774" s="14"/>
      <c r="BL2774" s="14"/>
      <c r="BM2774" s="14"/>
      <c r="BN2774" s="14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2"/>
      <c r="L2775" s="12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4"/>
      <c r="BK2775" s="14"/>
      <c r="BL2775" s="14"/>
      <c r="BM2775" s="14"/>
      <c r="BN2775" s="14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2"/>
      <c r="L2776" s="12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4"/>
      <c r="BK2776" s="14"/>
      <c r="BL2776" s="14"/>
      <c r="BM2776" s="14"/>
      <c r="BN2776" s="14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2"/>
      <c r="L2777" s="12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4"/>
      <c r="BK2777" s="14"/>
      <c r="BL2777" s="14"/>
      <c r="BM2777" s="14"/>
      <c r="BN2777" s="14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2"/>
      <c r="L2778" s="12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4"/>
      <c r="BK2778" s="14"/>
      <c r="BL2778" s="14"/>
      <c r="BM2778" s="14"/>
      <c r="BN2778" s="14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2"/>
      <c r="L2779" s="12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4"/>
      <c r="BK2779" s="14"/>
      <c r="BL2779" s="14"/>
      <c r="BM2779" s="14"/>
      <c r="BN2779" s="14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2"/>
      <c r="L2780" s="12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4"/>
      <c r="BK2780" s="14"/>
      <c r="BL2780" s="14"/>
      <c r="BM2780" s="14"/>
      <c r="BN2780" s="14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2"/>
      <c r="L2781" s="12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4"/>
      <c r="BK2781" s="14"/>
      <c r="BL2781" s="14"/>
      <c r="BM2781" s="14"/>
      <c r="BN2781" s="14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2"/>
      <c r="L2782" s="12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4"/>
      <c r="BK2782" s="14"/>
      <c r="BL2782" s="14"/>
      <c r="BM2782" s="14"/>
      <c r="BN2782" s="14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2"/>
      <c r="L2783" s="12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4"/>
      <c r="BK2783" s="14"/>
      <c r="BL2783" s="14"/>
      <c r="BM2783" s="14"/>
      <c r="BN2783" s="14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2"/>
      <c r="L2784" s="12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4"/>
      <c r="BK2784" s="14"/>
      <c r="BL2784" s="14"/>
      <c r="BM2784" s="14"/>
      <c r="BN2784" s="14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2"/>
      <c r="L2785" s="12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4"/>
      <c r="BK2785" s="14"/>
      <c r="BL2785" s="14"/>
      <c r="BM2785" s="14"/>
      <c r="BN2785" s="14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2"/>
      <c r="L2786" s="12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4"/>
      <c r="BK2786" s="14"/>
      <c r="BL2786" s="14"/>
      <c r="BM2786" s="14"/>
      <c r="BN2786" s="14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2"/>
      <c r="L2787" s="12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4"/>
      <c r="BK2787" s="14"/>
      <c r="BL2787" s="14"/>
      <c r="BM2787" s="14"/>
      <c r="BN2787" s="14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2"/>
      <c r="L2788" s="12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4"/>
      <c r="BK2788" s="14"/>
      <c r="BL2788" s="14"/>
      <c r="BM2788" s="14"/>
      <c r="BN2788" s="14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2"/>
      <c r="L2789" s="12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4"/>
      <c r="BK2789" s="14"/>
      <c r="BL2789" s="14"/>
      <c r="BM2789" s="14"/>
      <c r="BN2789" s="14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2"/>
      <c r="L2790" s="12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4"/>
      <c r="BK2790" s="14"/>
      <c r="BL2790" s="14"/>
      <c r="BM2790" s="14"/>
      <c r="BN2790" s="14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2"/>
      <c r="L2791" s="12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4"/>
      <c r="BK2791" s="14"/>
      <c r="BL2791" s="14"/>
      <c r="BM2791" s="14"/>
      <c r="BN2791" s="14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2"/>
      <c r="L2792" s="12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4"/>
      <c r="BK2792" s="14"/>
      <c r="BL2792" s="14"/>
      <c r="BM2792" s="14"/>
      <c r="BN2792" s="14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2"/>
      <c r="L2793" s="12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4"/>
      <c r="BK2793" s="14"/>
      <c r="BL2793" s="14"/>
      <c r="BM2793" s="14"/>
      <c r="BN2793" s="14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2"/>
      <c r="L2794" s="12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4"/>
      <c r="BK2794" s="14"/>
      <c r="BL2794" s="14"/>
      <c r="BM2794" s="14"/>
      <c r="BN2794" s="14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2"/>
      <c r="L2795" s="12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4"/>
      <c r="BK2795" s="14"/>
      <c r="BL2795" s="14"/>
      <c r="BM2795" s="14"/>
      <c r="BN2795" s="14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2"/>
      <c r="L2796" s="12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4"/>
      <c r="BK2796" s="14"/>
      <c r="BL2796" s="14"/>
      <c r="BM2796" s="14"/>
      <c r="BN2796" s="14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2"/>
      <c r="L2797" s="12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4"/>
      <c r="BK2797" s="14"/>
      <c r="BL2797" s="14"/>
      <c r="BM2797" s="14"/>
      <c r="BN2797" s="14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2"/>
      <c r="L2798" s="12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4"/>
      <c r="BK2798" s="14"/>
      <c r="BL2798" s="14"/>
      <c r="BM2798" s="14"/>
      <c r="BN2798" s="14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2"/>
      <c r="L2799" s="12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4"/>
      <c r="BK2799" s="14"/>
      <c r="BL2799" s="14"/>
      <c r="BM2799" s="14"/>
      <c r="BN2799" s="14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2"/>
      <c r="L2800" s="12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4"/>
      <c r="BK2800" s="14"/>
      <c r="BL2800" s="14"/>
      <c r="BM2800" s="14"/>
      <c r="BN2800" s="14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2"/>
      <c r="L2801" s="12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4"/>
      <c r="BK2801" s="14"/>
      <c r="BL2801" s="14"/>
      <c r="BM2801" s="14"/>
      <c r="BN2801" s="14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2"/>
      <c r="L2802" s="12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4"/>
      <c r="BK2802" s="14"/>
      <c r="BL2802" s="14"/>
      <c r="BM2802" s="14"/>
      <c r="BN2802" s="14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2"/>
      <c r="L2803" s="12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4"/>
      <c r="BK2803" s="14"/>
      <c r="BL2803" s="14"/>
      <c r="BM2803" s="14"/>
      <c r="BN2803" s="14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2"/>
      <c r="L2804" s="12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4"/>
      <c r="BK2804" s="14"/>
      <c r="BL2804" s="14"/>
      <c r="BM2804" s="14"/>
      <c r="BN2804" s="14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2"/>
      <c r="L2805" s="12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4"/>
      <c r="BK2805" s="14"/>
      <c r="BL2805" s="14"/>
      <c r="BM2805" s="14"/>
      <c r="BN2805" s="14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2"/>
      <c r="L2806" s="12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4"/>
      <c r="BK2806" s="14"/>
      <c r="BL2806" s="14"/>
      <c r="BM2806" s="14"/>
      <c r="BN2806" s="14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2"/>
      <c r="L2807" s="12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4"/>
      <c r="BK2807" s="14"/>
      <c r="BL2807" s="14"/>
      <c r="BM2807" s="14"/>
      <c r="BN2807" s="14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2"/>
      <c r="L2808" s="12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4"/>
      <c r="BK2808" s="14"/>
      <c r="BL2808" s="14"/>
      <c r="BM2808" s="14"/>
      <c r="BN2808" s="14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2"/>
      <c r="L2809" s="12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4"/>
      <c r="BK2809" s="14"/>
      <c r="BL2809" s="14"/>
      <c r="BM2809" s="14"/>
      <c r="BN2809" s="14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2"/>
      <c r="L2810" s="12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4"/>
      <c r="BK2810" s="14"/>
      <c r="BL2810" s="14"/>
      <c r="BM2810" s="14"/>
      <c r="BN2810" s="14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2"/>
      <c r="L2811" s="12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4"/>
      <c r="BK2811" s="14"/>
      <c r="BL2811" s="14"/>
      <c r="BM2811" s="14"/>
      <c r="BN2811" s="14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2"/>
      <c r="L2812" s="12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4"/>
      <c r="BK2812" s="14"/>
      <c r="BL2812" s="14"/>
      <c r="BM2812" s="14"/>
      <c r="BN2812" s="14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2"/>
      <c r="L2813" s="12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4"/>
      <c r="BK2813" s="14"/>
      <c r="BL2813" s="14"/>
      <c r="BM2813" s="14"/>
      <c r="BN2813" s="14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2"/>
      <c r="L2814" s="12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4"/>
      <c r="BK2814" s="14"/>
      <c r="BL2814" s="14"/>
      <c r="BM2814" s="14"/>
      <c r="BN2814" s="14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2"/>
      <c r="L2815" s="12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4"/>
      <c r="BK2815" s="14"/>
      <c r="BL2815" s="14"/>
      <c r="BM2815" s="14"/>
      <c r="BN2815" s="14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2"/>
      <c r="L2816" s="12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4"/>
      <c r="BK2816" s="14"/>
      <c r="BL2816" s="14"/>
      <c r="BM2816" s="14"/>
      <c r="BN2816" s="14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2"/>
      <c r="L2817" s="12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4"/>
      <c r="BK2817" s="14"/>
      <c r="BL2817" s="14"/>
      <c r="BM2817" s="14"/>
      <c r="BN2817" s="14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2"/>
      <c r="L2818" s="12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4"/>
      <c r="BK2818" s="14"/>
      <c r="BL2818" s="14"/>
      <c r="BM2818" s="14"/>
      <c r="BN2818" s="14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2"/>
      <c r="L2819" s="12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4"/>
      <c r="BK2819" s="14"/>
      <c r="BL2819" s="14"/>
      <c r="BM2819" s="14"/>
      <c r="BN2819" s="14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2"/>
      <c r="L2820" s="12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4"/>
      <c r="BK2820" s="14"/>
      <c r="BL2820" s="14"/>
      <c r="BM2820" s="14"/>
      <c r="BN2820" s="14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2"/>
      <c r="L2821" s="12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4"/>
      <c r="BK2821" s="14"/>
      <c r="BL2821" s="14"/>
      <c r="BM2821" s="14"/>
      <c r="BN2821" s="14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2"/>
      <c r="L2822" s="12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4"/>
      <c r="BK2822" s="14"/>
      <c r="BL2822" s="14"/>
      <c r="BM2822" s="14"/>
      <c r="BN2822" s="14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2"/>
      <c r="L2823" s="12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4"/>
      <c r="BK2823" s="14"/>
      <c r="BL2823" s="14"/>
      <c r="BM2823" s="14"/>
      <c r="BN2823" s="14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2"/>
      <c r="L2824" s="12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4"/>
      <c r="BK2824" s="14"/>
      <c r="BL2824" s="14"/>
      <c r="BM2824" s="14"/>
      <c r="BN2824" s="14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2"/>
      <c r="L2825" s="12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4"/>
      <c r="BK2825" s="14"/>
      <c r="BL2825" s="14"/>
      <c r="BM2825" s="14"/>
      <c r="BN2825" s="14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2"/>
      <c r="L2826" s="12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4"/>
      <c r="BK2826" s="14"/>
      <c r="BL2826" s="14"/>
      <c r="BM2826" s="14"/>
      <c r="BN2826" s="14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2"/>
      <c r="L2827" s="12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4"/>
      <c r="BK2827" s="14"/>
      <c r="BL2827" s="14"/>
      <c r="BM2827" s="14"/>
      <c r="BN2827" s="14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2"/>
      <c r="L2828" s="12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4"/>
      <c r="BK2828" s="14"/>
      <c r="BL2828" s="14"/>
      <c r="BM2828" s="14"/>
      <c r="BN2828" s="14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2"/>
      <c r="L2829" s="12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4"/>
      <c r="BK2829" s="14"/>
      <c r="BL2829" s="14"/>
      <c r="BM2829" s="14"/>
      <c r="BN2829" s="14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2"/>
      <c r="L2830" s="12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4"/>
      <c r="BK2830" s="14"/>
      <c r="BL2830" s="14"/>
      <c r="BM2830" s="14"/>
      <c r="BN2830" s="14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2"/>
      <c r="L2831" s="12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4"/>
      <c r="BK2831" s="14"/>
      <c r="BL2831" s="14"/>
      <c r="BM2831" s="14"/>
      <c r="BN2831" s="14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2"/>
      <c r="L2832" s="12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4"/>
      <c r="BK2832" s="14"/>
      <c r="BL2832" s="14"/>
      <c r="BM2832" s="14"/>
      <c r="BN2832" s="14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2"/>
      <c r="L2833" s="12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4"/>
      <c r="BK2833" s="14"/>
      <c r="BL2833" s="14"/>
      <c r="BM2833" s="14"/>
      <c r="BN2833" s="14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2"/>
      <c r="L2834" s="12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4"/>
      <c r="BK2834" s="14"/>
      <c r="BL2834" s="14"/>
      <c r="BM2834" s="14"/>
      <c r="BN2834" s="14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2"/>
      <c r="L2835" s="12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4"/>
      <c r="BK2835" s="14"/>
      <c r="BL2835" s="14"/>
      <c r="BM2835" s="14"/>
      <c r="BN2835" s="14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2"/>
      <c r="L2836" s="12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4"/>
      <c r="BK2836" s="14"/>
      <c r="BL2836" s="14"/>
      <c r="BM2836" s="14"/>
      <c r="BN2836" s="14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2"/>
      <c r="L2837" s="12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4"/>
      <c r="BK2837" s="14"/>
      <c r="BL2837" s="14"/>
      <c r="BM2837" s="14"/>
      <c r="BN2837" s="14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2"/>
      <c r="L2838" s="12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4"/>
      <c r="BK2838" s="14"/>
      <c r="BL2838" s="14"/>
      <c r="BM2838" s="14"/>
      <c r="BN2838" s="14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2"/>
      <c r="L2839" s="12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4"/>
      <c r="BK2839" s="14"/>
      <c r="BL2839" s="14"/>
      <c r="BM2839" s="14"/>
      <c r="BN2839" s="14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2"/>
      <c r="L2840" s="12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4"/>
      <c r="BK2840" s="14"/>
      <c r="BL2840" s="14"/>
      <c r="BM2840" s="14"/>
      <c r="BN2840" s="14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2"/>
      <c r="L2841" s="12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4"/>
      <c r="BK2841" s="14"/>
      <c r="BL2841" s="14"/>
      <c r="BM2841" s="14"/>
      <c r="BN2841" s="14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2"/>
      <c r="L2842" s="12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4"/>
      <c r="BK2842" s="14"/>
      <c r="BL2842" s="14"/>
      <c r="BM2842" s="14"/>
      <c r="BN2842" s="14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2"/>
      <c r="L2843" s="12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4"/>
      <c r="BK2843" s="14"/>
      <c r="BL2843" s="14"/>
      <c r="BM2843" s="14"/>
      <c r="BN2843" s="14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2"/>
      <c r="L2844" s="12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4"/>
      <c r="BK2844" s="14"/>
      <c r="BL2844" s="14"/>
      <c r="BM2844" s="14"/>
      <c r="BN2844" s="14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2"/>
      <c r="L2845" s="12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4"/>
      <c r="BK2845" s="14"/>
      <c r="BL2845" s="14"/>
      <c r="BM2845" s="14"/>
      <c r="BN2845" s="14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2"/>
      <c r="L2846" s="12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4"/>
      <c r="BK2846" s="14"/>
      <c r="BL2846" s="14"/>
      <c r="BM2846" s="14"/>
      <c r="BN2846" s="14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2"/>
      <c r="L2847" s="12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4"/>
      <c r="BK2847" s="14"/>
      <c r="BL2847" s="14"/>
      <c r="BM2847" s="14"/>
      <c r="BN2847" s="14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2"/>
      <c r="L2848" s="12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4"/>
      <c r="BK2848" s="14"/>
      <c r="BL2848" s="14"/>
      <c r="BM2848" s="14"/>
      <c r="BN2848" s="14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2"/>
      <c r="L2849" s="12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4"/>
      <c r="BK2849" s="14"/>
      <c r="BL2849" s="14"/>
      <c r="BM2849" s="14"/>
      <c r="BN2849" s="14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2"/>
      <c r="L2850" s="12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4"/>
      <c r="BK2850" s="14"/>
      <c r="BL2850" s="14"/>
      <c r="BM2850" s="14"/>
      <c r="BN2850" s="14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2"/>
      <c r="L2851" s="12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4"/>
      <c r="BK2851" s="14"/>
      <c r="BL2851" s="14"/>
      <c r="BM2851" s="14"/>
      <c r="BN2851" s="14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2"/>
      <c r="L2852" s="12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4"/>
      <c r="BK2852" s="14"/>
      <c r="BL2852" s="14"/>
      <c r="BM2852" s="14"/>
      <c r="BN2852" s="14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2"/>
      <c r="L2853" s="12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4"/>
      <c r="BK2853" s="14"/>
      <c r="BL2853" s="14"/>
      <c r="BM2853" s="14"/>
      <c r="BN2853" s="14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2"/>
      <c r="L2854" s="12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4"/>
      <c r="BK2854" s="14"/>
      <c r="BL2854" s="14"/>
      <c r="BM2854" s="14"/>
      <c r="BN2854" s="14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2"/>
      <c r="L2855" s="12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4"/>
      <c r="BK2855" s="14"/>
      <c r="BL2855" s="14"/>
      <c r="BM2855" s="14"/>
      <c r="BN2855" s="14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2"/>
      <c r="L2856" s="12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4"/>
      <c r="BK2856" s="14"/>
      <c r="BL2856" s="14"/>
      <c r="BM2856" s="14"/>
      <c r="BN2856" s="14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2"/>
      <c r="L2857" s="12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4"/>
      <c r="BK2857" s="14"/>
      <c r="BL2857" s="14"/>
      <c r="BM2857" s="14"/>
      <c r="BN2857" s="14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2"/>
      <c r="L2858" s="12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4"/>
      <c r="BK2858" s="14"/>
      <c r="BL2858" s="14"/>
      <c r="BM2858" s="14"/>
      <c r="BN2858" s="14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2"/>
      <c r="L2859" s="12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4"/>
      <c r="BK2859" s="14"/>
      <c r="BL2859" s="14"/>
      <c r="BM2859" s="14"/>
      <c r="BN2859" s="14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2"/>
      <c r="L2860" s="12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4"/>
      <c r="BK2860" s="14"/>
      <c r="BL2860" s="14"/>
      <c r="BM2860" s="14"/>
      <c r="BN2860" s="14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2"/>
      <c r="L2861" s="12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4"/>
      <c r="BK2861" s="14"/>
      <c r="BL2861" s="14"/>
      <c r="BM2861" s="14"/>
      <c r="BN2861" s="14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2"/>
      <c r="L2862" s="12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4"/>
      <c r="BK2862" s="14"/>
      <c r="BL2862" s="14"/>
      <c r="BM2862" s="14"/>
      <c r="BN2862" s="14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2"/>
      <c r="L2863" s="12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4"/>
      <c r="BK2863" s="14"/>
      <c r="BL2863" s="14"/>
      <c r="BM2863" s="14"/>
      <c r="BN2863" s="14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2"/>
      <c r="L2864" s="12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4"/>
      <c r="BK2864" s="14"/>
      <c r="BL2864" s="14"/>
      <c r="BM2864" s="14"/>
      <c r="BN2864" s="14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2"/>
      <c r="L2865" s="12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4"/>
      <c r="BK2865" s="14"/>
      <c r="BL2865" s="14"/>
      <c r="BM2865" s="14"/>
      <c r="BN2865" s="14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2"/>
      <c r="L2866" s="12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4"/>
      <c r="BK2866" s="14"/>
      <c r="BL2866" s="14"/>
      <c r="BM2866" s="14"/>
      <c r="BN2866" s="14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2"/>
      <c r="L2867" s="12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4"/>
      <c r="BK2867" s="14"/>
      <c r="BL2867" s="14"/>
      <c r="BM2867" s="14"/>
      <c r="BN2867" s="14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2"/>
      <c r="L2868" s="12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4"/>
      <c r="BK2868" s="14"/>
      <c r="BL2868" s="14"/>
      <c r="BM2868" s="14"/>
      <c r="BN2868" s="14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2"/>
      <c r="L2869" s="12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4"/>
      <c r="BK2869" s="14"/>
      <c r="BL2869" s="14"/>
      <c r="BM2869" s="14"/>
      <c r="BN2869" s="14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2"/>
      <c r="L2870" s="12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4"/>
      <c r="BK2870" s="14"/>
      <c r="BL2870" s="14"/>
      <c r="BM2870" s="14"/>
      <c r="BN2870" s="14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2"/>
      <c r="L2871" s="12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4"/>
      <c r="BK2871" s="14"/>
      <c r="BL2871" s="14"/>
      <c r="BM2871" s="14"/>
      <c r="BN2871" s="14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2"/>
      <c r="L2872" s="12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4"/>
      <c r="BK2872" s="14"/>
      <c r="BL2872" s="14"/>
      <c r="BM2872" s="14"/>
      <c r="BN2872" s="14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2"/>
      <c r="L2873" s="12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4"/>
      <c r="BK2873" s="14"/>
      <c r="BL2873" s="14"/>
      <c r="BM2873" s="14"/>
      <c r="BN2873" s="14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2"/>
      <c r="L2874" s="12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4"/>
      <c r="BK2874" s="14"/>
      <c r="BL2874" s="14"/>
      <c r="BM2874" s="14"/>
      <c r="BN2874" s="14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2"/>
      <c r="L2875" s="12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4"/>
      <c r="BK2875" s="14"/>
      <c r="BL2875" s="14"/>
      <c r="BM2875" s="14"/>
      <c r="BN2875" s="14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2"/>
      <c r="L2876" s="12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4"/>
      <c r="BK2876" s="14"/>
      <c r="BL2876" s="14"/>
      <c r="BM2876" s="14"/>
      <c r="BN2876" s="14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2"/>
      <c r="L2877" s="12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4"/>
      <c r="BK2877" s="14"/>
      <c r="BL2877" s="14"/>
      <c r="BM2877" s="14"/>
      <c r="BN2877" s="14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2"/>
      <c r="L2878" s="12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4"/>
      <c r="BK2878" s="14"/>
      <c r="BL2878" s="14"/>
      <c r="BM2878" s="14"/>
      <c r="BN2878" s="14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2"/>
      <c r="L2879" s="12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4"/>
      <c r="BK2879" s="14"/>
      <c r="BL2879" s="14"/>
      <c r="BM2879" s="14"/>
      <c r="BN2879" s="14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2"/>
      <c r="L2880" s="12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4"/>
      <c r="BK2880" s="14"/>
      <c r="BL2880" s="14"/>
      <c r="BM2880" s="14"/>
      <c r="BN2880" s="14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2"/>
      <c r="L2881" s="12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4"/>
      <c r="BK2881" s="14"/>
      <c r="BL2881" s="14"/>
      <c r="BM2881" s="14"/>
      <c r="BN2881" s="14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2"/>
      <c r="L2882" s="12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4"/>
      <c r="BK2882" s="14"/>
      <c r="BL2882" s="14"/>
      <c r="BM2882" s="14"/>
      <c r="BN2882" s="14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2"/>
      <c r="L2883" s="12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4"/>
      <c r="BK2883" s="14"/>
      <c r="BL2883" s="14"/>
      <c r="BM2883" s="14"/>
      <c r="BN2883" s="14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2"/>
      <c r="L2884" s="12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4"/>
      <c r="BK2884" s="14"/>
      <c r="BL2884" s="14"/>
      <c r="BM2884" s="14"/>
      <c r="BN2884" s="14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2"/>
      <c r="L2885" s="12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4"/>
      <c r="BK2885" s="14"/>
      <c r="BL2885" s="14"/>
      <c r="BM2885" s="14"/>
      <c r="BN2885" s="14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2"/>
      <c r="L2886" s="12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4"/>
      <c r="BK2886" s="14"/>
      <c r="BL2886" s="14"/>
      <c r="BM2886" s="14"/>
      <c r="BN2886" s="14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2"/>
      <c r="L2887" s="12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4"/>
      <c r="BK2887" s="14"/>
      <c r="BL2887" s="14"/>
      <c r="BM2887" s="14"/>
      <c r="BN2887" s="14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2"/>
      <c r="L2888" s="12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4"/>
      <c r="BK2888" s="14"/>
      <c r="BL2888" s="14"/>
      <c r="BM2888" s="14"/>
      <c r="BN2888" s="14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2"/>
      <c r="L2889" s="12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4"/>
      <c r="BK2889" s="14"/>
      <c r="BL2889" s="14"/>
      <c r="BM2889" s="14"/>
      <c r="BN2889" s="14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2"/>
      <c r="L2890" s="12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4"/>
      <c r="BK2890" s="14"/>
      <c r="BL2890" s="14"/>
      <c r="BM2890" s="14"/>
      <c r="BN2890" s="14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2"/>
      <c r="L2891" s="12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4"/>
      <c r="BK2891" s="14"/>
      <c r="BL2891" s="14"/>
      <c r="BM2891" s="14"/>
      <c r="BN2891" s="14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2"/>
      <c r="L2892" s="12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4"/>
      <c r="BK2892" s="14"/>
      <c r="BL2892" s="14"/>
      <c r="BM2892" s="14"/>
      <c r="BN2892" s="14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2"/>
      <c r="L2893" s="12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4"/>
      <c r="BK2893" s="14"/>
      <c r="BL2893" s="14"/>
      <c r="BM2893" s="14"/>
      <c r="BN2893" s="14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2"/>
      <c r="L2894" s="12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4"/>
      <c r="BK2894" s="14"/>
      <c r="BL2894" s="14"/>
      <c r="BM2894" s="14"/>
      <c r="BN2894" s="14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2"/>
      <c r="L2895" s="12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4"/>
      <c r="BK2895" s="14"/>
      <c r="BL2895" s="14"/>
      <c r="BM2895" s="14"/>
      <c r="BN2895" s="14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2"/>
      <c r="L2896" s="12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4"/>
      <c r="BK2896" s="14"/>
      <c r="BL2896" s="14"/>
      <c r="BM2896" s="14"/>
      <c r="BN2896" s="14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2"/>
      <c r="L2897" s="12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4"/>
      <c r="BK2897" s="14"/>
      <c r="BL2897" s="14"/>
      <c r="BM2897" s="14"/>
      <c r="BN2897" s="14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2"/>
      <c r="L2898" s="12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4"/>
      <c r="BK2898" s="14"/>
      <c r="BL2898" s="14"/>
      <c r="BM2898" s="14"/>
      <c r="BN2898" s="14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2"/>
      <c r="L2899" s="12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4"/>
      <c r="BK2899" s="14"/>
      <c r="BL2899" s="14"/>
      <c r="BM2899" s="14"/>
      <c r="BN2899" s="14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2"/>
      <c r="L2900" s="12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4"/>
      <c r="BK2900" s="14"/>
      <c r="BL2900" s="14"/>
      <c r="BM2900" s="14"/>
      <c r="BN2900" s="14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2"/>
      <c r="L2901" s="12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4"/>
      <c r="BK2901" s="14"/>
      <c r="BL2901" s="14"/>
      <c r="BM2901" s="14"/>
      <c r="BN2901" s="14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2"/>
      <c r="L2902" s="12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4"/>
      <c r="BK2902" s="14"/>
      <c r="BL2902" s="14"/>
      <c r="BM2902" s="14"/>
      <c r="BN2902" s="14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2"/>
      <c r="L2903" s="12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4"/>
      <c r="BK2903" s="14"/>
      <c r="BL2903" s="14"/>
      <c r="BM2903" s="14"/>
      <c r="BN2903" s="14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2"/>
      <c r="L2904" s="12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4"/>
      <c r="BK2904" s="14"/>
      <c r="BL2904" s="14"/>
      <c r="BM2904" s="14"/>
      <c r="BN2904" s="14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2"/>
      <c r="L2905" s="12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4"/>
      <c r="BK2905" s="14"/>
      <c r="BL2905" s="14"/>
      <c r="BM2905" s="14"/>
      <c r="BN2905" s="14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2"/>
      <c r="L2906" s="12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4"/>
      <c r="BK2906" s="14"/>
      <c r="BL2906" s="14"/>
      <c r="BM2906" s="14"/>
      <c r="BN2906" s="14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2"/>
      <c r="L2907" s="12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4"/>
      <c r="BK2907" s="14"/>
      <c r="BL2907" s="14"/>
      <c r="BM2907" s="14"/>
      <c r="BN2907" s="14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2"/>
      <c r="L2908" s="12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4"/>
      <c r="BK2908" s="14"/>
      <c r="BL2908" s="14"/>
      <c r="BM2908" s="14"/>
      <c r="BN2908" s="14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2"/>
      <c r="L2909" s="12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4"/>
      <c r="BK2909" s="14"/>
      <c r="BL2909" s="14"/>
      <c r="BM2909" s="14"/>
      <c r="BN2909" s="14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2"/>
      <c r="L2910" s="12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4"/>
      <c r="BK2910" s="14"/>
      <c r="BL2910" s="14"/>
      <c r="BM2910" s="14"/>
      <c r="BN2910" s="14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2"/>
      <c r="L2911" s="12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4"/>
      <c r="BK2911" s="14"/>
      <c r="BL2911" s="14"/>
      <c r="BM2911" s="14"/>
      <c r="BN2911" s="14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2"/>
      <c r="L2912" s="12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4"/>
      <c r="BK2912" s="14"/>
      <c r="BL2912" s="14"/>
      <c r="BM2912" s="14"/>
      <c r="BN2912" s="14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2"/>
      <c r="L2913" s="12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4"/>
      <c r="BK2913" s="14"/>
      <c r="BL2913" s="14"/>
      <c r="BM2913" s="14"/>
      <c r="BN2913" s="14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2"/>
      <c r="L2914" s="12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4"/>
      <c r="BK2914" s="14"/>
      <c r="BL2914" s="14"/>
      <c r="BM2914" s="14"/>
      <c r="BN2914" s="14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2"/>
      <c r="L2915" s="12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4"/>
      <c r="BK2915" s="14"/>
      <c r="BL2915" s="14"/>
      <c r="BM2915" s="14"/>
      <c r="BN2915" s="14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2"/>
      <c r="L2916" s="12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4"/>
      <c r="BK2916" s="14"/>
      <c r="BL2916" s="14"/>
      <c r="BM2916" s="14"/>
      <c r="BN2916" s="14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2"/>
      <c r="L2917" s="12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4"/>
      <c r="BK2917" s="14"/>
      <c r="BL2917" s="14"/>
      <c r="BM2917" s="14"/>
      <c r="BN2917" s="14"/>
    </row>
    <row r="2918" spans="4:66" s="15" customFormat="1" x14ac:dyDescent="0.25">
      <c r="K2918" s="17"/>
      <c r="L2918" s="17"/>
      <c r="M2918" s="18"/>
      <c r="N2918" s="18"/>
      <c r="O2918" s="18"/>
      <c r="P2918" s="18"/>
      <c r="Q2918" s="18"/>
      <c r="R2918" s="18"/>
      <c r="S2918" s="18"/>
      <c r="T2918" s="18"/>
      <c r="U2918" s="18"/>
      <c r="V2918" s="18"/>
      <c r="W2918" s="18"/>
      <c r="X2918" s="18"/>
      <c r="Y2918" s="18"/>
      <c r="Z2918" s="18"/>
      <c r="AA2918" s="18"/>
      <c r="AB2918" s="18"/>
      <c r="AC2918" s="18"/>
      <c r="AD2918" s="18"/>
      <c r="AE2918" s="18"/>
      <c r="AF2918" s="18"/>
      <c r="AG2918" s="18"/>
      <c r="AH2918" s="18"/>
      <c r="AI2918" s="18"/>
      <c r="AJ2918" s="18"/>
      <c r="AK2918" s="18"/>
      <c r="AL2918" s="18"/>
      <c r="AM2918" s="18"/>
      <c r="AN2918" s="18"/>
      <c r="AO2918" s="18"/>
      <c r="AP2918" s="18"/>
      <c r="AQ2918" s="18"/>
      <c r="AR2918" s="18"/>
      <c r="AS2918" s="18"/>
      <c r="AT2918" s="18"/>
      <c r="AU2918" s="18"/>
      <c r="AV2918" s="18"/>
      <c r="AW2918" s="18"/>
      <c r="AX2918" s="18"/>
      <c r="AY2918" s="18"/>
      <c r="AZ2918" s="18"/>
      <c r="BA2918" s="18"/>
      <c r="BB2918" s="18"/>
      <c r="BC2918" s="18"/>
      <c r="BD2918" s="18"/>
      <c r="BE2918" s="18"/>
      <c r="BF2918" s="18"/>
      <c r="BG2918" s="18"/>
      <c r="BH2918" s="18"/>
      <c r="BI2918" s="18"/>
      <c r="BJ2918" s="19"/>
      <c r="BK2918" s="19"/>
      <c r="BL2918" s="19"/>
      <c r="BM2918" s="19"/>
      <c r="BN2918" s="19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2"/>
      <c r="L2919" s="12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4"/>
      <c r="BK2919" s="14"/>
      <c r="BL2919" s="14"/>
      <c r="BM2919" s="14"/>
      <c r="BN2919" s="14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2"/>
      <c r="L2920" s="12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4"/>
      <c r="BK2920" s="14"/>
      <c r="BL2920" s="14"/>
      <c r="BM2920" s="14"/>
      <c r="BN2920" s="14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2"/>
      <c r="L2921" s="12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4"/>
      <c r="BK2921" s="14"/>
      <c r="BL2921" s="14"/>
      <c r="BM2921" s="14"/>
      <c r="BN2921" s="14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2"/>
      <c r="L2922" s="12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4"/>
      <c r="BK2922" s="14"/>
      <c r="BL2922" s="14"/>
      <c r="BM2922" s="14"/>
      <c r="BN2922" s="14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2"/>
      <c r="L2923" s="12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4"/>
      <c r="BK2923" s="14"/>
      <c r="BL2923" s="14"/>
      <c r="BM2923" s="14"/>
      <c r="BN2923" s="14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2"/>
      <c r="L2924" s="12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4"/>
      <c r="BK2924" s="14"/>
      <c r="BL2924" s="14"/>
      <c r="BM2924" s="14"/>
      <c r="BN2924" s="14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2"/>
      <c r="L2925" s="12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4"/>
      <c r="BK2925" s="14"/>
      <c r="BL2925" s="14"/>
      <c r="BM2925" s="14"/>
      <c r="BN2925" s="14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2"/>
      <c r="L2926" s="12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4"/>
      <c r="BK2926" s="14"/>
      <c r="BL2926" s="14"/>
      <c r="BM2926" s="14"/>
      <c r="BN2926" s="14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2"/>
      <c r="L2927" s="12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4"/>
      <c r="BK2927" s="14"/>
      <c r="BL2927" s="14"/>
      <c r="BM2927" s="14"/>
      <c r="BN2927" s="14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2"/>
      <c r="L2928" s="12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4"/>
      <c r="BK2928" s="14"/>
      <c r="BL2928" s="14"/>
      <c r="BM2928" s="14"/>
      <c r="BN2928" s="14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2"/>
      <c r="L2929" s="12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4"/>
      <c r="BK2929" s="14"/>
      <c r="BL2929" s="14"/>
      <c r="BM2929" s="14"/>
      <c r="BN2929" s="14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2"/>
      <c r="L2930" s="12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4"/>
      <c r="BK2930" s="14"/>
      <c r="BL2930" s="14"/>
      <c r="BM2930" s="14"/>
      <c r="BN2930" s="14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2"/>
      <c r="L2931" s="12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4"/>
      <c r="BK2931" s="14"/>
      <c r="BL2931" s="14"/>
      <c r="BM2931" s="14"/>
      <c r="BN2931" s="14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2"/>
      <c r="L2932" s="12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4"/>
      <c r="BK2932" s="14"/>
      <c r="BL2932" s="14"/>
      <c r="BM2932" s="14"/>
      <c r="BN2932" s="14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2"/>
      <c r="L2933" s="12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4"/>
      <c r="BK2933" s="14"/>
      <c r="BL2933" s="14"/>
      <c r="BM2933" s="14"/>
      <c r="BN2933" s="14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2"/>
      <c r="L2934" s="12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4"/>
      <c r="BK2934" s="14"/>
      <c r="BL2934" s="14"/>
      <c r="BM2934" s="14"/>
      <c r="BN2934" s="14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2"/>
      <c r="L2935" s="12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4"/>
      <c r="BK2935" s="14"/>
      <c r="BL2935" s="14"/>
      <c r="BM2935" s="14"/>
      <c r="BN2935" s="14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2"/>
      <c r="L2936" s="12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4"/>
      <c r="BK2936" s="14"/>
      <c r="BL2936" s="14"/>
      <c r="BM2936" s="14"/>
      <c r="BN2936" s="14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2"/>
      <c r="L2937" s="12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4"/>
      <c r="BK2937" s="14"/>
      <c r="BL2937" s="14"/>
      <c r="BM2937" s="14"/>
      <c r="BN2937" s="14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2"/>
      <c r="L2938" s="12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4"/>
      <c r="BK2938" s="14"/>
      <c r="BL2938" s="14"/>
      <c r="BM2938" s="14"/>
      <c r="BN2938" s="14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2"/>
      <c r="L2939" s="12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4"/>
      <c r="BK2939" s="14"/>
      <c r="BL2939" s="14"/>
      <c r="BM2939" s="14"/>
      <c r="BN2939" s="14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2"/>
      <c r="L2940" s="12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4"/>
      <c r="BK2940" s="14"/>
      <c r="BL2940" s="14"/>
      <c r="BM2940" s="14"/>
      <c r="BN2940" s="14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2"/>
      <c r="L2941" s="12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4"/>
      <c r="BK2941" s="14"/>
      <c r="BL2941" s="14"/>
      <c r="BM2941" s="14"/>
      <c r="BN2941" s="14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2"/>
      <c r="L2942" s="12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4"/>
      <c r="BK2942" s="14"/>
      <c r="BL2942" s="14"/>
      <c r="BM2942" s="14"/>
      <c r="BN2942" s="14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2"/>
      <c r="L2943" s="12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4"/>
      <c r="BK2943" s="14"/>
      <c r="BL2943" s="14"/>
      <c r="BM2943" s="14"/>
      <c r="BN2943" s="14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2"/>
      <c r="L2944" s="12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4"/>
      <c r="BK2944" s="14"/>
      <c r="BL2944" s="14"/>
      <c r="BM2944" s="14"/>
      <c r="BN2944" s="14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2"/>
      <c r="L2945" s="12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4"/>
      <c r="BK2945" s="14"/>
      <c r="BL2945" s="14"/>
      <c r="BM2945" s="14"/>
      <c r="BN2945" s="14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2"/>
      <c r="L2946" s="12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4"/>
      <c r="BK2946" s="14"/>
      <c r="BL2946" s="14"/>
      <c r="BM2946" s="14"/>
      <c r="BN2946" s="14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2"/>
      <c r="L2947" s="12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4"/>
      <c r="BK2947" s="14"/>
      <c r="BL2947" s="14"/>
      <c r="BM2947" s="14"/>
      <c r="BN2947" s="14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2"/>
      <c r="L2948" s="12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4"/>
      <c r="BK2948" s="14"/>
      <c r="BL2948" s="14"/>
      <c r="BM2948" s="14"/>
      <c r="BN2948" s="14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2"/>
      <c r="L2949" s="12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4"/>
      <c r="BK2949" s="14"/>
      <c r="BL2949" s="14"/>
      <c r="BM2949" s="14"/>
      <c r="BN2949" s="14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2"/>
      <c r="L2950" s="12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4"/>
      <c r="BK2950" s="14"/>
      <c r="BL2950" s="14"/>
      <c r="BM2950" s="14"/>
      <c r="BN2950" s="14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2"/>
      <c r="L2951" s="12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4"/>
      <c r="BK2951" s="14"/>
      <c r="BL2951" s="14"/>
      <c r="BM2951" s="14"/>
      <c r="BN2951" s="14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2"/>
      <c r="L2952" s="12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4"/>
      <c r="BK2952" s="14"/>
      <c r="BL2952" s="14"/>
      <c r="BM2952" s="14"/>
      <c r="BN2952" s="14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2"/>
      <c r="L2953" s="12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4"/>
      <c r="BK2953" s="14"/>
      <c r="BL2953" s="14"/>
      <c r="BM2953" s="14"/>
      <c r="BN2953" s="14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2"/>
      <c r="L2954" s="12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4"/>
      <c r="BK2954" s="14"/>
      <c r="BL2954" s="14"/>
      <c r="BM2954" s="14"/>
      <c r="BN2954" s="14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2"/>
      <c r="L2955" s="12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4"/>
      <c r="BK2955" s="14"/>
      <c r="BL2955" s="14"/>
      <c r="BM2955" s="14"/>
      <c r="BN2955" s="14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2"/>
      <c r="L2956" s="12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4"/>
      <c r="BK2956" s="14"/>
      <c r="BL2956" s="14"/>
      <c r="BM2956" s="14"/>
      <c r="BN2956" s="14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2"/>
      <c r="L2957" s="12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4"/>
      <c r="BK2957" s="14"/>
      <c r="BL2957" s="14"/>
      <c r="BM2957" s="14"/>
      <c r="BN2957" s="14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2"/>
      <c r="L2958" s="12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4"/>
      <c r="BK2958" s="14"/>
      <c r="BL2958" s="14"/>
      <c r="BM2958" s="14"/>
      <c r="BN2958" s="14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2"/>
      <c r="L2959" s="12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4"/>
      <c r="BK2959" s="14"/>
      <c r="BL2959" s="14"/>
      <c r="BM2959" s="14"/>
      <c r="BN2959" s="14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2"/>
      <c r="L2960" s="12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4"/>
      <c r="BK2960" s="14"/>
      <c r="BL2960" s="14"/>
      <c r="BM2960" s="14"/>
      <c r="BN2960" s="14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2"/>
      <c r="L2961" s="12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4"/>
      <c r="BK2961" s="14"/>
      <c r="BL2961" s="14"/>
      <c r="BM2961" s="14"/>
      <c r="BN2961" s="14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2"/>
      <c r="L2962" s="12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4"/>
      <c r="BK2962" s="14"/>
      <c r="BL2962" s="14"/>
      <c r="BM2962" s="14"/>
      <c r="BN2962" s="14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2"/>
      <c r="L2963" s="12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4"/>
      <c r="BK2963" s="14"/>
      <c r="BL2963" s="14"/>
      <c r="BM2963" s="14"/>
      <c r="BN2963" s="14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2"/>
      <c r="L2964" s="12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4"/>
      <c r="BK2964" s="14"/>
      <c r="BL2964" s="14"/>
      <c r="BM2964" s="14"/>
      <c r="BN2964" s="14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2"/>
      <c r="L2965" s="12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4"/>
      <c r="BK2965" s="14"/>
      <c r="BL2965" s="14"/>
      <c r="BM2965" s="14"/>
      <c r="BN2965" s="14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2"/>
      <c r="L2966" s="12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4"/>
      <c r="BK2966" s="14"/>
      <c r="BL2966" s="14"/>
      <c r="BM2966" s="14"/>
      <c r="BN2966" s="14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2"/>
      <c r="L2967" s="12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4"/>
      <c r="BK2967" s="14"/>
      <c r="BL2967" s="14"/>
      <c r="BM2967" s="14"/>
      <c r="BN2967" s="14"/>
    </row>
    <row r="2968" spans="4:66" s="15" customFormat="1" x14ac:dyDescent="0.25">
      <c r="K2968" s="17"/>
      <c r="L2968" s="17"/>
      <c r="M2968" s="18"/>
      <c r="N2968" s="18"/>
      <c r="O2968" s="18"/>
      <c r="P2968" s="18"/>
      <c r="Q2968" s="18"/>
      <c r="R2968" s="18"/>
      <c r="S2968" s="18"/>
      <c r="T2968" s="18"/>
      <c r="U2968" s="18"/>
      <c r="V2968" s="18"/>
      <c r="W2968" s="18"/>
      <c r="X2968" s="18"/>
      <c r="Y2968" s="18"/>
      <c r="Z2968" s="18"/>
      <c r="AA2968" s="18"/>
      <c r="AB2968" s="18"/>
      <c r="AC2968" s="18"/>
      <c r="AD2968" s="18"/>
      <c r="AE2968" s="18"/>
      <c r="AF2968" s="18"/>
      <c r="AG2968" s="18"/>
      <c r="AH2968" s="18"/>
      <c r="AI2968" s="18"/>
      <c r="AJ2968" s="18"/>
      <c r="AK2968" s="18"/>
      <c r="AL2968" s="18"/>
      <c r="AM2968" s="18"/>
      <c r="AN2968" s="18"/>
      <c r="AO2968" s="18"/>
      <c r="AP2968" s="18"/>
      <c r="AQ2968" s="18"/>
      <c r="AR2968" s="18"/>
      <c r="AS2968" s="18"/>
      <c r="AT2968" s="18"/>
      <c r="AU2968" s="18"/>
      <c r="AV2968" s="18"/>
      <c r="AW2968" s="18"/>
      <c r="AX2968" s="18"/>
      <c r="AY2968" s="18"/>
      <c r="AZ2968" s="18"/>
      <c r="BA2968" s="18"/>
      <c r="BB2968" s="18"/>
      <c r="BC2968" s="18"/>
      <c r="BD2968" s="18"/>
      <c r="BE2968" s="18"/>
      <c r="BF2968" s="18"/>
      <c r="BG2968" s="18"/>
      <c r="BH2968" s="18"/>
      <c r="BI2968" s="18"/>
      <c r="BJ2968" s="19"/>
      <c r="BK2968" s="19"/>
      <c r="BL2968" s="19"/>
      <c r="BM2968" s="19"/>
      <c r="BN2968" s="19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2"/>
      <c r="L2969" s="12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4"/>
      <c r="BK2969" s="14"/>
      <c r="BL2969" s="14"/>
      <c r="BM2969" s="14"/>
      <c r="BN2969" s="14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2"/>
      <c r="L2970" s="12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4"/>
      <c r="BK2970" s="14"/>
      <c r="BL2970" s="14"/>
      <c r="BM2970" s="14"/>
      <c r="BN2970" s="14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2"/>
      <c r="L2971" s="12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4"/>
      <c r="BK2971" s="14"/>
      <c r="BL2971" s="14"/>
      <c r="BM2971" s="14"/>
      <c r="BN2971" s="14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2"/>
      <c r="L2972" s="12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4"/>
      <c r="BK2972" s="14"/>
      <c r="BL2972" s="14"/>
      <c r="BM2972" s="14"/>
      <c r="BN2972" s="14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2"/>
      <c r="L2973" s="12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4"/>
      <c r="BK2973" s="14"/>
      <c r="BL2973" s="14"/>
      <c r="BM2973" s="14"/>
      <c r="BN2973" s="14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2"/>
      <c r="L2974" s="12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4"/>
      <c r="BK2974" s="14"/>
      <c r="BL2974" s="14"/>
      <c r="BM2974" s="14"/>
      <c r="BN2974" s="14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2"/>
      <c r="L2975" s="12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4"/>
      <c r="BK2975" s="14"/>
      <c r="BL2975" s="14"/>
      <c r="BM2975" s="14"/>
      <c r="BN2975" s="14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2"/>
      <c r="L2976" s="12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4"/>
      <c r="BK2976" s="14"/>
      <c r="BL2976" s="14"/>
      <c r="BM2976" s="14"/>
      <c r="BN2976" s="14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2"/>
      <c r="L2977" s="12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4"/>
      <c r="BK2977" s="14"/>
      <c r="BL2977" s="14"/>
      <c r="BM2977" s="14"/>
      <c r="BN2977" s="14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2"/>
      <c r="L2978" s="12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4"/>
      <c r="BK2978" s="14"/>
      <c r="BL2978" s="14"/>
      <c r="BM2978" s="14"/>
      <c r="BN2978" s="14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2"/>
      <c r="L2979" s="12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4"/>
      <c r="BK2979" s="14"/>
      <c r="BL2979" s="14"/>
      <c r="BM2979" s="14"/>
      <c r="BN2979" s="14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2"/>
      <c r="L2980" s="12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4"/>
      <c r="BK2980" s="14"/>
      <c r="BL2980" s="14"/>
      <c r="BM2980" s="14"/>
      <c r="BN2980" s="14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2"/>
      <c r="L2981" s="12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4"/>
      <c r="BK2981" s="14"/>
      <c r="BL2981" s="14"/>
      <c r="BM2981" s="14"/>
      <c r="BN2981" s="14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2"/>
      <c r="L2982" s="12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4"/>
      <c r="BK2982" s="14"/>
      <c r="BL2982" s="14"/>
      <c r="BM2982" s="14"/>
      <c r="BN2982" s="14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2"/>
      <c r="L2983" s="12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4"/>
      <c r="BK2983" s="14"/>
      <c r="BL2983" s="14"/>
      <c r="BM2983" s="14"/>
      <c r="BN2983" s="14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2"/>
      <c r="L2984" s="12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4"/>
      <c r="BK2984" s="14"/>
      <c r="BL2984" s="14"/>
      <c r="BM2984" s="14"/>
      <c r="BN2984" s="14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2"/>
      <c r="L2985" s="12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4"/>
      <c r="BK2985" s="14"/>
      <c r="BL2985" s="14"/>
      <c r="BM2985" s="14"/>
      <c r="BN2985" s="14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2"/>
      <c r="L2986" s="12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4"/>
      <c r="BK2986" s="14"/>
      <c r="BL2986" s="14"/>
      <c r="BM2986" s="14"/>
      <c r="BN2986" s="14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2"/>
      <c r="L2987" s="12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4"/>
      <c r="BK2987" s="14"/>
      <c r="BL2987" s="14"/>
      <c r="BM2987" s="14"/>
      <c r="BN2987" s="14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2"/>
      <c r="L2988" s="12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4"/>
      <c r="BK2988" s="14"/>
      <c r="BL2988" s="14"/>
      <c r="BM2988" s="14"/>
      <c r="BN2988" s="14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2"/>
      <c r="L2989" s="12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4"/>
      <c r="BK2989" s="14"/>
      <c r="BL2989" s="14"/>
      <c r="BM2989" s="14"/>
      <c r="BN2989" s="14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2"/>
      <c r="L2990" s="12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4"/>
      <c r="BK2990" s="14"/>
      <c r="BL2990" s="14"/>
      <c r="BM2990" s="14"/>
      <c r="BN2990" s="14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2"/>
      <c r="L2991" s="12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4"/>
      <c r="BK2991" s="14"/>
      <c r="BL2991" s="14"/>
      <c r="BM2991" s="14"/>
      <c r="BN2991" s="14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2"/>
      <c r="L2992" s="12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4"/>
      <c r="BK2992" s="14"/>
      <c r="BL2992" s="14"/>
      <c r="BM2992" s="14"/>
      <c r="BN2992" s="14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2"/>
      <c r="L2993" s="12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4"/>
      <c r="BK2993" s="14"/>
      <c r="BL2993" s="14"/>
      <c r="BM2993" s="14"/>
      <c r="BN2993" s="14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2"/>
      <c r="L2994" s="12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4"/>
      <c r="BK2994" s="14"/>
      <c r="BL2994" s="14"/>
      <c r="BM2994" s="14"/>
      <c r="BN2994" s="14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2"/>
      <c r="L2995" s="12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4"/>
      <c r="BK2995" s="14"/>
      <c r="BL2995" s="14"/>
      <c r="BM2995" s="14"/>
      <c r="BN2995" s="14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2"/>
      <c r="L2996" s="12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4"/>
      <c r="BK2996" s="14"/>
      <c r="BL2996" s="14"/>
      <c r="BM2996" s="14"/>
      <c r="BN2996" s="14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2"/>
      <c r="L2997" s="12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4"/>
      <c r="BK2997" s="14"/>
      <c r="BL2997" s="14"/>
      <c r="BM2997" s="14"/>
      <c r="BN2997" s="14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2"/>
      <c r="L2998" s="12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4"/>
      <c r="BK2998" s="14"/>
      <c r="BL2998" s="14"/>
      <c r="BM2998" s="14"/>
      <c r="BN2998" s="14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2"/>
      <c r="L2999" s="12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4"/>
      <c r="BK2999" s="14"/>
      <c r="BL2999" s="14"/>
      <c r="BM2999" s="14"/>
      <c r="BN2999" s="14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2"/>
      <c r="L3000" s="12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4"/>
      <c r="BK3000" s="14"/>
      <c r="BL3000" s="14"/>
      <c r="BM3000" s="14"/>
      <c r="BN3000" s="14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2"/>
      <c r="L3001" s="12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4"/>
      <c r="BK3001" s="14"/>
      <c r="BL3001" s="14"/>
      <c r="BM3001" s="14"/>
      <c r="BN3001" s="14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2"/>
      <c r="L3002" s="12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4"/>
      <c r="BK3002" s="14"/>
      <c r="BL3002" s="14"/>
      <c r="BM3002" s="14"/>
      <c r="BN3002" s="14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2"/>
      <c r="L3003" s="12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4"/>
      <c r="BK3003" s="14"/>
      <c r="BL3003" s="14"/>
      <c r="BM3003" s="14"/>
      <c r="BN3003" s="14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2"/>
      <c r="L3004" s="12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4"/>
      <c r="BK3004" s="14"/>
      <c r="BL3004" s="14"/>
      <c r="BM3004" s="14"/>
      <c r="BN3004" s="14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2"/>
      <c r="L3005" s="12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4"/>
      <c r="BK3005" s="14"/>
      <c r="BL3005" s="14"/>
      <c r="BM3005" s="14"/>
      <c r="BN3005" s="14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2"/>
      <c r="L3006" s="12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4"/>
      <c r="BK3006" s="14"/>
      <c r="BL3006" s="14"/>
      <c r="BM3006" s="14"/>
      <c r="BN3006" s="14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2"/>
      <c r="L3007" s="12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4"/>
      <c r="BK3007" s="14"/>
      <c r="BL3007" s="14"/>
      <c r="BM3007" s="14"/>
      <c r="BN3007" s="14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2"/>
      <c r="L3008" s="12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4"/>
      <c r="BK3008" s="14"/>
      <c r="BL3008" s="14"/>
      <c r="BM3008" s="14"/>
      <c r="BN3008" s="14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2"/>
      <c r="L3009" s="12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4"/>
      <c r="BK3009" s="14"/>
      <c r="BL3009" s="14"/>
      <c r="BM3009" s="14"/>
      <c r="BN3009" s="14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2"/>
      <c r="L3010" s="12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4"/>
      <c r="BK3010" s="14"/>
      <c r="BL3010" s="14"/>
      <c r="BM3010" s="14"/>
      <c r="BN3010" s="14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2"/>
      <c r="L3011" s="12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4"/>
      <c r="BK3011" s="14"/>
      <c r="BL3011" s="14"/>
      <c r="BM3011" s="14"/>
      <c r="BN3011" s="14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2"/>
      <c r="L3012" s="12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4"/>
      <c r="BK3012" s="14"/>
      <c r="BL3012" s="14"/>
      <c r="BM3012" s="14"/>
      <c r="BN3012" s="14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2"/>
      <c r="L3013" s="12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4"/>
      <c r="BK3013" s="14"/>
      <c r="BL3013" s="14"/>
      <c r="BM3013" s="14"/>
      <c r="BN3013" s="14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2"/>
      <c r="L3014" s="12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4"/>
      <c r="BK3014" s="14"/>
      <c r="BL3014" s="14"/>
      <c r="BM3014" s="14"/>
      <c r="BN3014" s="14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2"/>
      <c r="L3015" s="12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4"/>
      <c r="BK3015" s="14"/>
      <c r="BL3015" s="14"/>
      <c r="BM3015" s="14"/>
      <c r="BN3015" s="14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2"/>
      <c r="L3016" s="12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4"/>
      <c r="BK3016" s="14"/>
      <c r="BL3016" s="14"/>
      <c r="BM3016" s="14"/>
      <c r="BN3016" s="14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2"/>
      <c r="L3017" s="12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4"/>
      <c r="BK3017" s="14"/>
      <c r="BL3017" s="14"/>
      <c r="BM3017" s="14"/>
      <c r="BN3017" s="14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2"/>
      <c r="L3018" s="12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4"/>
      <c r="BK3018" s="14"/>
      <c r="BL3018" s="14"/>
      <c r="BM3018" s="14"/>
      <c r="BN3018" s="14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2"/>
      <c r="L3019" s="12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4"/>
      <c r="BK3019" s="14"/>
      <c r="BL3019" s="14"/>
      <c r="BM3019" s="14"/>
      <c r="BN3019" s="14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2"/>
      <c r="L3020" s="12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4"/>
      <c r="BK3020" s="14"/>
      <c r="BL3020" s="14"/>
      <c r="BM3020" s="14"/>
      <c r="BN3020" s="14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2"/>
      <c r="L3021" s="12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4"/>
      <c r="BK3021" s="14"/>
      <c r="BL3021" s="14"/>
      <c r="BM3021" s="14"/>
      <c r="BN3021" s="14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2"/>
      <c r="L3022" s="12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4"/>
      <c r="BK3022" s="14"/>
      <c r="BL3022" s="14"/>
      <c r="BM3022" s="14"/>
      <c r="BN3022" s="14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2"/>
      <c r="L3023" s="12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4"/>
      <c r="BK3023" s="14"/>
      <c r="BL3023" s="14"/>
      <c r="BM3023" s="14"/>
      <c r="BN3023" s="14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2"/>
      <c r="L3024" s="12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4"/>
      <c r="BK3024" s="14"/>
      <c r="BL3024" s="14"/>
      <c r="BM3024" s="14"/>
      <c r="BN3024" s="14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2"/>
      <c r="L3025" s="12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4"/>
      <c r="BK3025" s="14"/>
      <c r="BL3025" s="14"/>
      <c r="BM3025" s="14"/>
      <c r="BN3025" s="14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2"/>
      <c r="L3026" s="12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4"/>
      <c r="BK3026" s="14"/>
      <c r="BL3026" s="14"/>
      <c r="BM3026" s="14"/>
      <c r="BN3026" s="14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2"/>
      <c r="L3027" s="12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4"/>
      <c r="BK3027" s="14"/>
      <c r="BL3027" s="14"/>
      <c r="BM3027" s="14"/>
      <c r="BN3027" s="14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2"/>
      <c r="L3028" s="12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4"/>
      <c r="BK3028" s="14"/>
      <c r="BL3028" s="14"/>
      <c r="BM3028" s="14"/>
      <c r="BN3028" s="14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2"/>
      <c r="L3029" s="12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4"/>
      <c r="BK3029" s="14"/>
      <c r="BL3029" s="14"/>
      <c r="BM3029" s="14"/>
      <c r="BN3029" s="14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2"/>
      <c r="L3030" s="12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4"/>
      <c r="BK3030" s="14"/>
      <c r="BL3030" s="14"/>
      <c r="BM3030" s="14"/>
      <c r="BN3030" s="14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2"/>
      <c r="L3031" s="12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4"/>
      <c r="BK3031" s="14"/>
      <c r="BL3031" s="14"/>
      <c r="BM3031" s="14"/>
      <c r="BN3031" s="14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2"/>
      <c r="L3032" s="12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4"/>
      <c r="BK3032" s="14"/>
      <c r="BL3032" s="14"/>
      <c r="BM3032" s="14"/>
      <c r="BN3032" s="14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2"/>
      <c r="L3033" s="12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4"/>
      <c r="BK3033" s="14"/>
      <c r="BL3033" s="14"/>
      <c r="BM3033" s="14"/>
      <c r="BN3033" s="14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2"/>
      <c r="L3034" s="12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4"/>
      <c r="BK3034" s="14"/>
      <c r="BL3034" s="14"/>
      <c r="BM3034" s="14"/>
      <c r="BN3034" s="14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2"/>
      <c r="L3035" s="12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4"/>
      <c r="BK3035" s="14"/>
      <c r="BL3035" s="14"/>
      <c r="BM3035" s="14"/>
      <c r="BN3035" s="14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2"/>
      <c r="L3036" s="12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4"/>
      <c r="BK3036" s="14"/>
      <c r="BL3036" s="14"/>
      <c r="BM3036" s="14"/>
      <c r="BN3036" s="14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2"/>
      <c r="L3037" s="12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4"/>
      <c r="BK3037" s="14"/>
      <c r="BL3037" s="14"/>
      <c r="BM3037" s="14"/>
      <c r="BN3037" s="14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2"/>
      <c r="L3038" s="12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4"/>
      <c r="BK3038" s="14"/>
      <c r="BL3038" s="14"/>
      <c r="BM3038" s="14"/>
      <c r="BN3038" s="14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2"/>
      <c r="L3039" s="12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4"/>
      <c r="BK3039" s="14"/>
      <c r="BL3039" s="14"/>
      <c r="BM3039" s="14"/>
      <c r="BN3039" s="14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2"/>
      <c r="L3040" s="12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4"/>
      <c r="BK3040" s="14"/>
      <c r="BL3040" s="14"/>
      <c r="BM3040" s="14"/>
      <c r="BN3040" s="14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2"/>
      <c r="L3041" s="12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4"/>
      <c r="BK3041" s="14"/>
      <c r="BL3041" s="14"/>
      <c r="BM3041" s="14"/>
      <c r="BN3041" s="14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2"/>
      <c r="L3042" s="12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4"/>
      <c r="BK3042" s="14"/>
      <c r="BL3042" s="14"/>
      <c r="BM3042" s="14"/>
      <c r="BN3042" s="14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2"/>
      <c r="L3043" s="12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4"/>
      <c r="BK3043" s="14"/>
      <c r="BL3043" s="14"/>
      <c r="BM3043" s="14"/>
      <c r="BN3043" s="14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2"/>
      <c r="L3044" s="12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4"/>
      <c r="BK3044" s="14"/>
      <c r="BL3044" s="14"/>
      <c r="BM3044" s="14"/>
      <c r="BN3044" s="14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2"/>
      <c r="L3045" s="12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4"/>
      <c r="BK3045" s="14"/>
      <c r="BL3045" s="14"/>
      <c r="BM3045" s="14"/>
      <c r="BN3045" s="14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2"/>
      <c r="L3046" s="12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4"/>
      <c r="BK3046" s="14"/>
      <c r="BL3046" s="14"/>
      <c r="BM3046" s="14"/>
      <c r="BN3046" s="14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2"/>
      <c r="L3047" s="12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4"/>
      <c r="BK3047" s="14"/>
      <c r="BL3047" s="14"/>
      <c r="BM3047" s="14"/>
      <c r="BN3047" s="14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2"/>
      <c r="L3048" s="12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4"/>
      <c r="BK3048" s="14"/>
      <c r="BL3048" s="14"/>
      <c r="BM3048" s="14"/>
      <c r="BN3048" s="14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2"/>
      <c r="L3049" s="12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4"/>
      <c r="BK3049" s="14"/>
      <c r="BL3049" s="14"/>
      <c r="BM3049" s="14"/>
      <c r="BN3049" s="14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2"/>
      <c r="L3050" s="12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4"/>
      <c r="BK3050" s="14"/>
      <c r="BL3050" s="14"/>
      <c r="BM3050" s="14"/>
      <c r="BN3050" s="14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2"/>
      <c r="L3051" s="12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4"/>
      <c r="BK3051" s="14"/>
      <c r="BL3051" s="14"/>
      <c r="BM3051" s="14"/>
      <c r="BN3051" s="14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2"/>
      <c r="L3052" s="12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4"/>
      <c r="BK3052" s="14"/>
      <c r="BL3052" s="14"/>
      <c r="BM3052" s="14"/>
      <c r="BN3052" s="14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2"/>
      <c r="L3053" s="12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4"/>
      <c r="BK3053" s="14"/>
      <c r="BL3053" s="14"/>
      <c r="BM3053" s="14"/>
      <c r="BN3053" s="14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2"/>
      <c r="L3054" s="12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4"/>
      <c r="BK3054" s="14"/>
      <c r="BL3054" s="14"/>
      <c r="BM3054" s="14"/>
      <c r="BN3054" s="14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2"/>
      <c r="L3055" s="12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4"/>
      <c r="BK3055" s="14"/>
      <c r="BL3055" s="14"/>
      <c r="BM3055" s="14"/>
      <c r="BN3055" s="14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2"/>
      <c r="L3056" s="12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4"/>
      <c r="BK3056" s="14"/>
      <c r="BL3056" s="14"/>
      <c r="BM3056" s="14"/>
      <c r="BN3056" s="14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2"/>
      <c r="L3057" s="12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4"/>
      <c r="BK3057" s="14"/>
      <c r="BL3057" s="14"/>
      <c r="BM3057" s="14"/>
      <c r="BN3057" s="14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2"/>
      <c r="L3058" s="12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4"/>
      <c r="BK3058" s="14"/>
      <c r="BL3058" s="14"/>
      <c r="BM3058" s="14"/>
      <c r="BN3058" s="14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2"/>
      <c r="L3059" s="12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4"/>
      <c r="BK3059" s="14"/>
      <c r="BL3059" s="14"/>
      <c r="BM3059" s="14"/>
      <c r="BN3059" s="14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2"/>
      <c r="L3060" s="12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4"/>
      <c r="BK3060" s="14"/>
      <c r="BL3060" s="14"/>
      <c r="BM3060" s="14"/>
      <c r="BN3060" s="14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2"/>
      <c r="L3061" s="12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4"/>
      <c r="BK3061" s="14"/>
      <c r="BL3061" s="14"/>
      <c r="BM3061" s="14"/>
      <c r="BN3061" s="14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2"/>
      <c r="L3062" s="12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4"/>
      <c r="BK3062" s="14"/>
      <c r="BL3062" s="14"/>
      <c r="BM3062" s="14"/>
      <c r="BN3062" s="14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2"/>
      <c r="L3063" s="12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4"/>
      <c r="BK3063" s="14"/>
      <c r="BL3063" s="14"/>
      <c r="BM3063" s="14"/>
      <c r="BN3063" s="14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2"/>
      <c r="L3064" s="12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4"/>
      <c r="BK3064" s="14"/>
      <c r="BL3064" s="14"/>
      <c r="BM3064" s="14"/>
      <c r="BN3064" s="14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2"/>
      <c r="L3065" s="12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4"/>
      <c r="BK3065" s="14"/>
      <c r="BL3065" s="14"/>
      <c r="BM3065" s="14"/>
      <c r="BN3065" s="14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2"/>
      <c r="L3066" s="12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4"/>
      <c r="BK3066" s="14"/>
      <c r="BL3066" s="14"/>
      <c r="BM3066" s="14"/>
      <c r="BN3066" s="14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2"/>
      <c r="L3067" s="12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4"/>
      <c r="BK3067" s="14"/>
      <c r="BL3067" s="14"/>
      <c r="BM3067" s="14"/>
      <c r="BN3067" s="14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2"/>
      <c r="L3068" s="12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4"/>
      <c r="BK3068" s="14"/>
      <c r="BL3068" s="14"/>
      <c r="BM3068" s="14"/>
      <c r="BN3068" s="14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2"/>
      <c r="L3069" s="12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4"/>
      <c r="BK3069" s="14"/>
      <c r="BL3069" s="14"/>
      <c r="BM3069" s="14"/>
      <c r="BN3069" s="14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2"/>
      <c r="L3070" s="12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4"/>
      <c r="BK3070" s="14"/>
      <c r="BL3070" s="14"/>
      <c r="BM3070" s="14"/>
      <c r="BN3070" s="14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2"/>
      <c r="L3071" s="12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4"/>
      <c r="BK3071" s="14"/>
      <c r="BL3071" s="14"/>
      <c r="BM3071" s="14"/>
      <c r="BN3071" s="14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2"/>
      <c r="L3072" s="12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4"/>
      <c r="BK3072" s="14"/>
      <c r="BL3072" s="14"/>
      <c r="BM3072" s="14"/>
      <c r="BN3072" s="14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2"/>
      <c r="L3073" s="12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4"/>
      <c r="BK3073" s="14"/>
      <c r="BL3073" s="14"/>
      <c r="BM3073" s="14"/>
      <c r="BN3073" s="14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2"/>
      <c r="L3074" s="12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4"/>
      <c r="BK3074" s="14"/>
      <c r="BL3074" s="14"/>
      <c r="BM3074" s="14"/>
      <c r="BN3074" s="14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2"/>
      <c r="L3075" s="12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4"/>
      <c r="BK3075" s="14"/>
      <c r="BL3075" s="14"/>
      <c r="BM3075" s="14"/>
      <c r="BN3075" s="14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2"/>
      <c r="L3076" s="12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4"/>
      <c r="BK3076" s="14"/>
      <c r="BL3076" s="14"/>
      <c r="BM3076" s="14"/>
      <c r="BN3076" s="14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2"/>
      <c r="L3077" s="12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4"/>
      <c r="BK3077" s="14"/>
      <c r="BL3077" s="14"/>
      <c r="BM3077" s="14"/>
      <c r="BN3077" s="14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2"/>
      <c r="L3078" s="12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4"/>
      <c r="BK3078" s="14"/>
      <c r="BL3078" s="14"/>
      <c r="BM3078" s="14"/>
      <c r="BN3078" s="14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2"/>
      <c r="L3079" s="12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4"/>
      <c r="BK3079" s="14"/>
      <c r="BL3079" s="14"/>
      <c r="BM3079" s="14"/>
      <c r="BN3079" s="14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2"/>
      <c r="L3080" s="12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4"/>
      <c r="BK3080" s="14"/>
      <c r="BL3080" s="14"/>
      <c r="BM3080" s="14"/>
      <c r="BN3080" s="14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2"/>
      <c r="L3081" s="12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4"/>
      <c r="BK3081" s="14"/>
      <c r="BL3081" s="14"/>
      <c r="BM3081" s="14"/>
      <c r="BN3081" s="14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2"/>
      <c r="L3082" s="12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4"/>
      <c r="BK3082" s="14"/>
      <c r="BL3082" s="14"/>
      <c r="BM3082" s="14"/>
      <c r="BN3082" s="14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2"/>
      <c r="L3083" s="12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4"/>
      <c r="BK3083" s="14"/>
      <c r="BL3083" s="14"/>
      <c r="BM3083" s="14"/>
      <c r="BN3083" s="14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2"/>
      <c r="L3084" s="12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4"/>
      <c r="BK3084" s="14"/>
      <c r="BL3084" s="14"/>
      <c r="BM3084" s="14"/>
      <c r="BN3084" s="14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2"/>
      <c r="L3085" s="12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4"/>
      <c r="BK3085" s="14"/>
      <c r="BL3085" s="14"/>
      <c r="BM3085" s="14"/>
      <c r="BN3085" s="14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2"/>
      <c r="L3086" s="12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4"/>
      <c r="BK3086" s="14"/>
      <c r="BL3086" s="14"/>
      <c r="BM3086" s="14"/>
      <c r="BN3086" s="14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2"/>
      <c r="L3087" s="12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4"/>
      <c r="BK3087" s="14"/>
      <c r="BL3087" s="14"/>
      <c r="BM3087" s="14"/>
      <c r="BN3087" s="14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2"/>
      <c r="L3088" s="12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4"/>
      <c r="BK3088" s="14"/>
      <c r="BL3088" s="14"/>
      <c r="BM3088" s="14"/>
      <c r="BN3088" s="14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2"/>
      <c r="L3089" s="12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4"/>
      <c r="BK3089" s="14"/>
      <c r="BL3089" s="14"/>
      <c r="BM3089" s="14"/>
      <c r="BN3089" s="14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2"/>
      <c r="L3090" s="12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4"/>
      <c r="BK3090" s="14"/>
      <c r="BL3090" s="14"/>
      <c r="BM3090" s="14"/>
      <c r="BN3090" s="14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2"/>
      <c r="L3091" s="12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4"/>
      <c r="BK3091" s="14"/>
      <c r="BL3091" s="14"/>
      <c r="BM3091" s="14"/>
      <c r="BN3091" s="14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2"/>
      <c r="L3092" s="12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4"/>
      <c r="BK3092" s="14"/>
      <c r="BL3092" s="14"/>
      <c r="BM3092" s="14"/>
      <c r="BN3092" s="14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2"/>
      <c r="L3093" s="12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4"/>
      <c r="BK3093" s="14"/>
      <c r="BL3093" s="14"/>
      <c r="BM3093" s="14"/>
      <c r="BN3093" s="14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2"/>
      <c r="L3094" s="12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4"/>
      <c r="BK3094" s="14"/>
      <c r="BL3094" s="14"/>
      <c r="BM3094" s="14"/>
      <c r="BN3094" s="14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2"/>
      <c r="L3095" s="12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4"/>
      <c r="BK3095" s="14"/>
      <c r="BL3095" s="14"/>
      <c r="BM3095" s="14"/>
      <c r="BN3095" s="14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2"/>
      <c r="L3096" s="12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4"/>
      <c r="BK3096" s="14"/>
      <c r="BL3096" s="14"/>
      <c r="BM3096" s="14"/>
      <c r="BN3096" s="14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2"/>
      <c r="L3097" s="12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4"/>
      <c r="BK3097" s="14"/>
      <c r="BL3097" s="14"/>
      <c r="BM3097" s="14"/>
      <c r="BN3097" s="14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2"/>
      <c r="L3098" s="12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4"/>
      <c r="BK3098" s="14"/>
      <c r="BL3098" s="14"/>
      <c r="BM3098" s="14"/>
      <c r="BN3098" s="14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2"/>
      <c r="L3099" s="12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4"/>
      <c r="BK3099" s="14"/>
      <c r="BL3099" s="14"/>
      <c r="BM3099" s="14"/>
      <c r="BN3099" s="14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2"/>
      <c r="L3100" s="12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4"/>
      <c r="BK3100" s="14"/>
      <c r="BL3100" s="14"/>
      <c r="BM3100" s="14"/>
      <c r="BN3100" s="14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2"/>
      <c r="L3101" s="12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4"/>
      <c r="BK3101" s="14"/>
      <c r="BL3101" s="14"/>
      <c r="BM3101" s="14"/>
      <c r="BN3101" s="14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2"/>
      <c r="L3102" s="12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4"/>
      <c r="BK3102" s="14"/>
      <c r="BL3102" s="14"/>
      <c r="BM3102" s="14"/>
      <c r="BN3102" s="14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2"/>
      <c r="L3103" s="12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4"/>
      <c r="BK3103" s="14"/>
      <c r="BL3103" s="14"/>
      <c r="BM3103" s="14"/>
      <c r="BN3103" s="14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2"/>
      <c r="L3104" s="12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4"/>
      <c r="BK3104" s="14"/>
      <c r="BL3104" s="14"/>
      <c r="BM3104" s="14"/>
      <c r="BN3104" s="14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2"/>
      <c r="L3105" s="12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4"/>
      <c r="BK3105" s="14"/>
      <c r="BL3105" s="14"/>
      <c r="BM3105" s="14"/>
      <c r="BN3105" s="14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2"/>
      <c r="L3106" s="12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4"/>
      <c r="BK3106" s="14"/>
      <c r="BL3106" s="14"/>
      <c r="BM3106" s="14"/>
      <c r="BN3106" s="14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2"/>
      <c r="L3107" s="12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4"/>
      <c r="BK3107" s="14"/>
      <c r="BL3107" s="14"/>
      <c r="BM3107" s="14"/>
      <c r="BN3107" s="14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2"/>
      <c r="L3108" s="12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4"/>
      <c r="BK3108" s="14"/>
      <c r="BL3108" s="14"/>
      <c r="BM3108" s="14"/>
      <c r="BN3108" s="14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2"/>
      <c r="L3109" s="12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4"/>
      <c r="BK3109" s="14"/>
      <c r="BL3109" s="14"/>
      <c r="BM3109" s="14"/>
      <c r="BN3109" s="14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2"/>
      <c r="L3110" s="12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4"/>
      <c r="BK3110" s="14"/>
      <c r="BL3110" s="14"/>
      <c r="BM3110" s="14"/>
      <c r="BN3110" s="14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2"/>
      <c r="L3111" s="12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4"/>
      <c r="BK3111" s="14"/>
      <c r="BL3111" s="14"/>
      <c r="BM3111" s="14"/>
      <c r="BN3111" s="14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2"/>
      <c r="L3112" s="12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4"/>
      <c r="BK3112" s="14"/>
      <c r="BL3112" s="14"/>
      <c r="BM3112" s="14"/>
      <c r="BN3112" s="14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2"/>
      <c r="L3113" s="12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4"/>
      <c r="BK3113" s="14"/>
      <c r="BL3113" s="14"/>
      <c r="BM3113" s="14"/>
      <c r="BN3113" s="14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2"/>
      <c r="L3114" s="12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4"/>
      <c r="BK3114" s="14"/>
      <c r="BL3114" s="14"/>
      <c r="BM3114" s="14"/>
      <c r="BN3114" s="14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2"/>
      <c r="L3115" s="12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4"/>
      <c r="BK3115" s="14"/>
      <c r="BL3115" s="14"/>
      <c r="BM3115" s="14"/>
      <c r="BN3115" s="14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2"/>
      <c r="L3116" s="12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4"/>
      <c r="BK3116" s="14"/>
      <c r="BL3116" s="14"/>
      <c r="BM3116" s="14"/>
      <c r="BN3116" s="14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2"/>
      <c r="L3117" s="12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4"/>
      <c r="BK3117" s="14"/>
      <c r="BL3117" s="14"/>
      <c r="BM3117" s="14"/>
      <c r="BN3117" s="14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2"/>
      <c r="L3118" s="12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4"/>
      <c r="BK3118" s="14"/>
      <c r="BL3118" s="14"/>
      <c r="BM3118" s="14"/>
      <c r="BN3118" s="14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2"/>
      <c r="L3119" s="12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4"/>
      <c r="BK3119" s="14"/>
      <c r="BL3119" s="14"/>
      <c r="BM3119" s="14"/>
      <c r="BN3119" s="14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2"/>
      <c r="L3120" s="12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4"/>
      <c r="BK3120" s="14"/>
      <c r="BL3120" s="14"/>
      <c r="BM3120" s="14"/>
      <c r="BN3120" s="14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2"/>
      <c r="L3121" s="12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4"/>
      <c r="BK3121" s="14"/>
      <c r="BL3121" s="14"/>
      <c r="BM3121" s="14"/>
      <c r="BN3121" s="14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2"/>
      <c r="L3122" s="12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4"/>
      <c r="BK3122" s="14"/>
      <c r="BL3122" s="14"/>
      <c r="BM3122" s="14"/>
      <c r="BN3122" s="14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2"/>
      <c r="L3123" s="12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4"/>
      <c r="BK3123" s="14"/>
      <c r="BL3123" s="14"/>
      <c r="BM3123" s="14"/>
      <c r="BN3123" s="14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2"/>
      <c r="L3124" s="12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4"/>
      <c r="BK3124" s="14"/>
      <c r="BL3124" s="14"/>
      <c r="BM3124" s="14"/>
      <c r="BN3124" s="14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2"/>
      <c r="L3125" s="12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4"/>
      <c r="BK3125" s="14"/>
      <c r="BL3125" s="14"/>
      <c r="BM3125" s="14"/>
      <c r="BN3125" s="14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2"/>
      <c r="L3126" s="12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4"/>
      <c r="BK3126" s="14"/>
      <c r="BL3126" s="14"/>
      <c r="BM3126" s="14"/>
      <c r="BN3126" s="14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2"/>
      <c r="L3127" s="12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4"/>
      <c r="BK3127" s="14"/>
      <c r="BL3127" s="14"/>
      <c r="BM3127" s="14"/>
      <c r="BN3127" s="14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2"/>
      <c r="L3128" s="12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4"/>
      <c r="BK3128" s="14"/>
      <c r="BL3128" s="14"/>
      <c r="BM3128" s="14"/>
      <c r="BN3128" s="14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2"/>
      <c r="L3129" s="12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4"/>
      <c r="BK3129" s="14"/>
      <c r="BL3129" s="14"/>
      <c r="BM3129" s="14"/>
      <c r="BN3129" s="14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2"/>
      <c r="L3130" s="12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4"/>
      <c r="BK3130" s="14"/>
      <c r="BL3130" s="14"/>
      <c r="BM3130" s="14"/>
      <c r="BN3130" s="14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2"/>
      <c r="L3131" s="12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4"/>
      <c r="BK3131" s="14"/>
      <c r="BL3131" s="14"/>
      <c r="BM3131" s="14"/>
      <c r="BN3131" s="14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2"/>
      <c r="L3132" s="12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4"/>
      <c r="BK3132" s="14"/>
      <c r="BL3132" s="14"/>
      <c r="BM3132" s="14"/>
      <c r="BN3132" s="14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2"/>
      <c r="L3133" s="12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4"/>
      <c r="BK3133" s="14"/>
      <c r="BL3133" s="14"/>
      <c r="BM3133" s="14"/>
      <c r="BN3133" s="14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2"/>
      <c r="L3134" s="12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4"/>
      <c r="BK3134" s="14"/>
      <c r="BL3134" s="14"/>
      <c r="BM3134" s="14"/>
      <c r="BN3134" s="14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2"/>
      <c r="L3135" s="12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4"/>
      <c r="BK3135" s="14"/>
      <c r="BL3135" s="14"/>
      <c r="BM3135" s="14"/>
      <c r="BN3135" s="14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2"/>
      <c r="L3136" s="12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4"/>
      <c r="BK3136" s="14"/>
      <c r="BL3136" s="14"/>
      <c r="BM3136" s="14"/>
      <c r="BN3136" s="14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2"/>
      <c r="L3137" s="12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4"/>
      <c r="BK3137" s="14"/>
      <c r="BL3137" s="14"/>
      <c r="BM3137" s="14"/>
      <c r="BN3137" s="14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2"/>
      <c r="L3138" s="12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4"/>
      <c r="BK3138" s="14"/>
      <c r="BL3138" s="14"/>
      <c r="BM3138" s="14"/>
      <c r="BN3138" s="14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2"/>
      <c r="L3139" s="12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4"/>
      <c r="BK3139" s="14"/>
      <c r="BL3139" s="14"/>
      <c r="BM3139" s="14"/>
      <c r="BN3139" s="14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2"/>
      <c r="L3140" s="12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4"/>
      <c r="BK3140" s="14"/>
      <c r="BL3140" s="14"/>
      <c r="BM3140" s="14"/>
      <c r="BN3140" s="14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2"/>
      <c r="L3141" s="12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4"/>
      <c r="BK3141" s="14"/>
      <c r="BL3141" s="14"/>
      <c r="BM3141" s="14"/>
      <c r="BN3141" s="14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2"/>
      <c r="L3142" s="12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4"/>
      <c r="BK3142" s="14"/>
      <c r="BL3142" s="14"/>
      <c r="BM3142" s="14"/>
      <c r="BN3142" s="14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2"/>
      <c r="L3143" s="12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4"/>
      <c r="BK3143" s="14"/>
      <c r="BL3143" s="14"/>
      <c r="BM3143" s="14"/>
      <c r="BN3143" s="14"/>
    </row>
    <row r="3144" spans="4:66" s="15" customFormat="1" x14ac:dyDescent="0.25">
      <c r="K3144" s="17"/>
      <c r="L3144" s="17"/>
      <c r="M3144" s="18"/>
      <c r="N3144" s="18"/>
      <c r="O3144" s="18"/>
      <c r="P3144" s="18"/>
      <c r="Q3144" s="18"/>
      <c r="R3144" s="18"/>
      <c r="S3144" s="18"/>
      <c r="T3144" s="18"/>
      <c r="U3144" s="18"/>
      <c r="V3144" s="18"/>
      <c r="W3144" s="18"/>
      <c r="X3144" s="18"/>
      <c r="Y3144" s="18"/>
      <c r="Z3144" s="18"/>
      <c r="AA3144" s="18"/>
      <c r="AB3144" s="18"/>
      <c r="AC3144" s="18"/>
      <c r="AD3144" s="18"/>
      <c r="AE3144" s="18"/>
      <c r="AF3144" s="18"/>
      <c r="AG3144" s="18"/>
      <c r="AH3144" s="18"/>
      <c r="AI3144" s="18"/>
      <c r="AJ3144" s="18"/>
      <c r="AK3144" s="18"/>
      <c r="AL3144" s="18"/>
      <c r="AM3144" s="18"/>
      <c r="AN3144" s="18"/>
      <c r="AO3144" s="18"/>
      <c r="AP3144" s="18"/>
      <c r="AQ3144" s="18"/>
      <c r="AR3144" s="18"/>
      <c r="AS3144" s="18"/>
      <c r="AT3144" s="18"/>
      <c r="AU3144" s="18"/>
      <c r="AV3144" s="18"/>
      <c r="AW3144" s="18"/>
      <c r="AX3144" s="18"/>
      <c r="AY3144" s="18"/>
      <c r="AZ3144" s="18"/>
      <c r="BA3144" s="18"/>
      <c r="BB3144" s="18"/>
      <c r="BC3144" s="18"/>
      <c r="BD3144" s="18"/>
      <c r="BE3144" s="18"/>
      <c r="BF3144" s="18"/>
      <c r="BG3144" s="18"/>
      <c r="BH3144" s="18"/>
      <c r="BI3144" s="18"/>
      <c r="BJ3144" s="19"/>
      <c r="BK3144" s="19"/>
      <c r="BL3144" s="19"/>
      <c r="BM3144" s="19"/>
      <c r="BN3144" s="19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2"/>
      <c r="L3145" s="12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4"/>
      <c r="BK3145" s="14"/>
      <c r="BL3145" s="14"/>
      <c r="BM3145" s="14"/>
      <c r="BN3145" s="14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2"/>
      <c r="L3146" s="12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4"/>
      <c r="BK3146" s="14"/>
      <c r="BL3146" s="14"/>
      <c r="BM3146" s="14"/>
      <c r="BN3146" s="14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2"/>
      <c r="L3147" s="12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4"/>
      <c r="BK3147" s="14"/>
      <c r="BL3147" s="14"/>
      <c r="BM3147" s="14"/>
      <c r="BN3147" s="14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2"/>
      <c r="L3148" s="12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4"/>
      <c r="BK3148" s="14"/>
      <c r="BL3148" s="14"/>
      <c r="BM3148" s="14"/>
      <c r="BN3148" s="14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2"/>
      <c r="L3149" s="12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4"/>
      <c r="BK3149" s="14"/>
      <c r="BL3149" s="14"/>
      <c r="BM3149" s="14"/>
      <c r="BN3149" s="14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2"/>
      <c r="L3150" s="12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4"/>
      <c r="BK3150" s="14"/>
      <c r="BL3150" s="14"/>
      <c r="BM3150" s="14"/>
      <c r="BN3150" s="14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2"/>
      <c r="L3151" s="12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4"/>
      <c r="BK3151" s="14"/>
      <c r="BL3151" s="14"/>
      <c r="BM3151" s="14"/>
      <c r="BN3151" s="14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2"/>
      <c r="L3152" s="12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4"/>
      <c r="BK3152" s="14"/>
      <c r="BL3152" s="14"/>
      <c r="BM3152" s="14"/>
      <c r="BN3152" s="14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2"/>
      <c r="L3153" s="12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4"/>
      <c r="BK3153" s="14"/>
      <c r="BL3153" s="14"/>
      <c r="BM3153" s="14"/>
      <c r="BN3153" s="14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2"/>
      <c r="L3154" s="12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4"/>
      <c r="BK3154" s="14"/>
      <c r="BL3154" s="14"/>
      <c r="BM3154" s="14"/>
      <c r="BN3154" s="14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2"/>
      <c r="L3155" s="12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4"/>
      <c r="BK3155" s="14"/>
      <c r="BL3155" s="14"/>
      <c r="BM3155" s="14"/>
      <c r="BN3155" s="14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2"/>
      <c r="L3156" s="12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4"/>
      <c r="BK3156" s="14"/>
      <c r="BL3156" s="14"/>
      <c r="BM3156" s="14"/>
      <c r="BN3156" s="14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2"/>
      <c r="L3157" s="12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4"/>
      <c r="BK3157" s="14"/>
      <c r="BL3157" s="14"/>
      <c r="BM3157" s="14"/>
      <c r="BN3157" s="14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2"/>
      <c r="L3158" s="12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4"/>
      <c r="BK3158" s="14"/>
      <c r="BL3158" s="14"/>
      <c r="BM3158" s="14"/>
      <c r="BN3158" s="14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2"/>
      <c r="L3159" s="12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4"/>
      <c r="BK3159" s="14"/>
      <c r="BL3159" s="14"/>
      <c r="BM3159" s="14"/>
      <c r="BN3159" s="14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2"/>
      <c r="L3160" s="12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4"/>
      <c r="BK3160" s="14"/>
      <c r="BL3160" s="14"/>
      <c r="BM3160" s="14"/>
      <c r="BN3160" s="14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2"/>
      <c r="L3161" s="12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4"/>
      <c r="BK3161" s="14"/>
      <c r="BL3161" s="14"/>
      <c r="BM3161" s="14"/>
      <c r="BN3161" s="14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2"/>
      <c r="L3162" s="12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4"/>
      <c r="BK3162" s="14"/>
      <c r="BL3162" s="14"/>
      <c r="BM3162" s="14"/>
      <c r="BN3162" s="14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2"/>
      <c r="L3163" s="12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4"/>
      <c r="BK3163" s="14"/>
      <c r="BL3163" s="14"/>
      <c r="BM3163" s="14"/>
      <c r="BN3163" s="14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2"/>
      <c r="L3164" s="12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4"/>
      <c r="BK3164" s="14"/>
      <c r="BL3164" s="14"/>
      <c r="BM3164" s="14"/>
      <c r="BN3164" s="14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2"/>
      <c r="L3165" s="12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4"/>
      <c r="BK3165" s="14"/>
      <c r="BL3165" s="14"/>
      <c r="BM3165" s="14"/>
      <c r="BN3165" s="14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2"/>
      <c r="L3166" s="12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4"/>
      <c r="BK3166" s="14"/>
      <c r="BL3166" s="14"/>
      <c r="BM3166" s="14"/>
      <c r="BN3166" s="14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2"/>
      <c r="L3167" s="12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4"/>
      <c r="BK3167" s="14"/>
      <c r="BL3167" s="14"/>
      <c r="BM3167" s="14"/>
      <c r="BN3167" s="14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2"/>
      <c r="L3168" s="12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4"/>
      <c r="BK3168" s="14"/>
      <c r="BL3168" s="14"/>
      <c r="BM3168" s="14"/>
      <c r="BN3168" s="14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2"/>
      <c r="L3169" s="12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4"/>
      <c r="BK3169" s="14"/>
      <c r="BL3169" s="14"/>
      <c r="BM3169" s="14"/>
      <c r="BN3169" s="14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2"/>
      <c r="L3170" s="12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4"/>
      <c r="BK3170" s="14"/>
      <c r="BL3170" s="14"/>
      <c r="BM3170" s="14"/>
      <c r="BN3170" s="14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2"/>
      <c r="L3171" s="12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4"/>
      <c r="BK3171" s="14"/>
      <c r="BL3171" s="14"/>
      <c r="BM3171" s="14"/>
      <c r="BN3171" s="14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2"/>
      <c r="L3172" s="12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4"/>
      <c r="BK3172" s="14"/>
      <c r="BL3172" s="14"/>
      <c r="BM3172" s="14"/>
      <c r="BN3172" s="14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2"/>
      <c r="L3173" s="12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4"/>
      <c r="BK3173" s="14"/>
      <c r="BL3173" s="14"/>
      <c r="BM3173" s="14"/>
      <c r="BN3173" s="14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2"/>
      <c r="L3174" s="12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4"/>
      <c r="BK3174" s="14"/>
      <c r="BL3174" s="14"/>
      <c r="BM3174" s="14"/>
      <c r="BN3174" s="14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2"/>
      <c r="L3175" s="12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4"/>
      <c r="BK3175" s="14"/>
      <c r="BL3175" s="14"/>
      <c r="BM3175" s="14"/>
      <c r="BN3175" s="14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2"/>
      <c r="L3176" s="12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4"/>
      <c r="BK3176" s="14"/>
      <c r="BL3176" s="14"/>
      <c r="BM3176" s="14"/>
      <c r="BN3176" s="14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2"/>
      <c r="L3177" s="12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4"/>
      <c r="BK3177" s="14"/>
      <c r="BL3177" s="14"/>
      <c r="BM3177" s="14"/>
      <c r="BN3177" s="14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2"/>
      <c r="L3178" s="12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4"/>
      <c r="BK3178" s="14"/>
      <c r="BL3178" s="14"/>
      <c r="BM3178" s="14"/>
      <c r="BN3178" s="14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2"/>
      <c r="L3179" s="12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4"/>
      <c r="BK3179" s="14"/>
      <c r="BL3179" s="14"/>
      <c r="BM3179" s="14"/>
      <c r="BN3179" s="14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2"/>
      <c r="L3180" s="12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4"/>
      <c r="BK3180" s="14"/>
      <c r="BL3180" s="14"/>
      <c r="BM3180" s="14"/>
      <c r="BN3180" s="14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2"/>
      <c r="L3181" s="12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4"/>
      <c r="BK3181" s="14"/>
      <c r="BL3181" s="14"/>
      <c r="BM3181" s="14"/>
      <c r="BN3181" s="14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2"/>
      <c r="L3182" s="12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4"/>
      <c r="BK3182" s="14"/>
      <c r="BL3182" s="14"/>
      <c r="BM3182" s="14"/>
      <c r="BN3182" s="14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2"/>
      <c r="L3183" s="12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4"/>
      <c r="BK3183" s="14"/>
      <c r="BL3183" s="14"/>
      <c r="BM3183" s="14"/>
      <c r="BN3183" s="14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2"/>
      <c r="L3184" s="12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4"/>
      <c r="BK3184" s="14"/>
      <c r="BL3184" s="14"/>
      <c r="BM3184" s="14"/>
      <c r="BN3184" s="14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2"/>
      <c r="L3185" s="12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4"/>
      <c r="BK3185" s="14"/>
      <c r="BL3185" s="14"/>
      <c r="BM3185" s="14"/>
      <c r="BN3185" s="14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2"/>
      <c r="L3186" s="12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4"/>
      <c r="BK3186" s="14"/>
      <c r="BL3186" s="14"/>
      <c r="BM3186" s="14"/>
      <c r="BN3186" s="14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2"/>
      <c r="L3187" s="12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4"/>
      <c r="BK3187" s="14"/>
      <c r="BL3187" s="14"/>
      <c r="BM3187" s="14"/>
      <c r="BN3187" s="14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2"/>
      <c r="L3188" s="12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4"/>
      <c r="BK3188" s="14"/>
      <c r="BL3188" s="14"/>
      <c r="BM3188" s="14"/>
      <c r="BN3188" s="14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2"/>
      <c r="L3189" s="12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4"/>
      <c r="BK3189" s="14"/>
      <c r="BL3189" s="14"/>
      <c r="BM3189" s="14"/>
      <c r="BN3189" s="14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2"/>
      <c r="L3190" s="12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4"/>
      <c r="BK3190" s="14"/>
      <c r="BL3190" s="14"/>
      <c r="BM3190" s="14"/>
      <c r="BN3190" s="14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2"/>
      <c r="L3191" s="12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4"/>
      <c r="BK3191" s="14"/>
      <c r="BL3191" s="14"/>
      <c r="BM3191" s="14"/>
      <c r="BN3191" s="14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2"/>
      <c r="L3192" s="12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4"/>
      <c r="BK3192" s="14"/>
      <c r="BL3192" s="14"/>
      <c r="BM3192" s="14"/>
      <c r="BN3192" s="14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2"/>
      <c r="L3193" s="12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4"/>
      <c r="BK3193" s="14"/>
      <c r="BL3193" s="14"/>
      <c r="BM3193" s="14"/>
      <c r="BN3193" s="14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2"/>
      <c r="L3194" s="12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4"/>
      <c r="BK3194" s="14"/>
      <c r="BL3194" s="14"/>
      <c r="BM3194" s="14"/>
      <c r="BN3194" s="14"/>
    </row>
    <row r="3195" spans="4:66" s="15" customFormat="1" x14ac:dyDescent="0.25">
      <c r="K3195" s="17"/>
      <c r="L3195" s="17"/>
      <c r="M3195" s="18"/>
      <c r="N3195" s="18"/>
      <c r="O3195" s="18"/>
      <c r="P3195" s="18"/>
      <c r="Q3195" s="18"/>
      <c r="R3195" s="18"/>
      <c r="S3195" s="18"/>
      <c r="T3195" s="18"/>
      <c r="U3195" s="18"/>
      <c r="V3195" s="18"/>
      <c r="W3195" s="18"/>
      <c r="X3195" s="18"/>
      <c r="Y3195" s="18"/>
      <c r="Z3195" s="18"/>
      <c r="AA3195" s="18"/>
      <c r="AB3195" s="18"/>
      <c r="AC3195" s="18"/>
      <c r="AD3195" s="18"/>
      <c r="AE3195" s="18"/>
      <c r="AF3195" s="18"/>
      <c r="AG3195" s="18"/>
      <c r="AH3195" s="18"/>
      <c r="AI3195" s="18"/>
      <c r="AJ3195" s="18"/>
      <c r="AK3195" s="18"/>
      <c r="AL3195" s="18"/>
      <c r="AM3195" s="18"/>
      <c r="AN3195" s="18"/>
      <c r="AO3195" s="18"/>
      <c r="AP3195" s="18"/>
      <c r="AQ3195" s="18"/>
      <c r="AR3195" s="18"/>
      <c r="AS3195" s="18"/>
      <c r="AT3195" s="18"/>
      <c r="AU3195" s="18"/>
      <c r="AV3195" s="18"/>
      <c r="AW3195" s="18"/>
      <c r="AX3195" s="18"/>
      <c r="AY3195" s="18"/>
      <c r="AZ3195" s="18"/>
      <c r="BA3195" s="18"/>
      <c r="BB3195" s="18"/>
      <c r="BC3195" s="18"/>
      <c r="BD3195" s="18"/>
      <c r="BE3195" s="18"/>
      <c r="BF3195" s="18"/>
      <c r="BG3195" s="18"/>
      <c r="BH3195" s="18"/>
      <c r="BI3195" s="18"/>
      <c r="BJ3195" s="19"/>
      <c r="BK3195" s="19"/>
      <c r="BL3195" s="19"/>
      <c r="BM3195" s="19"/>
      <c r="BN3195" s="19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2"/>
      <c r="L3196" s="12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4"/>
      <c r="BK3196" s="14"/>
      <c r="BL3196" s="14"/>
      <c r="BM3196" s="14"/>
      <c r="BN3196" s="14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2"/>
      <c r="L3197" s="12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4"/>
      <c r="BK3197" s="14"/>
      <c r="BL3197" s="14"/>
      <c r="BM3197" s="14"/>
      <c r="BN3197" s="14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2"/>
      <c r="L3198" s="12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4"/>
      <c r="BK3198" s="14"/>
      <c r="BL3198" s="14"/>
      <c r="BM3198" s="14"/>
      <c r="BN3198" s="14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2"/>
      <c r="L3199" s="12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4"/>
      <c r="BK3199" s="14"/>
      <c r="BL3199" s="14"/>
      <c r="BM3199" s="14"/>
      <c r="BN3199" s="14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2"/>
      <c r="L3200" s="12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4"/>
      <c r="BK3200" s="14"/>
      <c r="BL3200" s="14"/>
      <c r="BM3200" s="14"/>
      <c r="BN3200" s="14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2"/>
      <c r="L3201" s="12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4"/>
      <c r="BK3201" s="14"/>
      <c r="BL3201" s="14"/>
      <c r="BM3201" s="14"/>
      <c r="BN3201" s="14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2"/>
      <c r="L3202" s="12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4"/>
      <c r="BK3202" s="14"/>
      <c r="BL3202" s="14"/>
      <c r="BM3202" s="14"/>
      <c r="BN3202" s="14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2"/>
      <c r="L3203" s="12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4"/>
      <c r="BK3203" s="14"/>
      <c r="BL3203" s="14"/>
      <c r="BM3203" s="14"/>
      <c r="BN3203" s="14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2"/>
      <c r="L3204" s="12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4"/>
      <c r="BK3204" s="14"/>
      <c r="BL3204" s="14"/>
      <c r="BM3204" s="14"/>
      <c r="BN3204" s="14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2"/>
      <c r="L3205" s="12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4"/>
      <c r="BK3205" s="14"/>
      <c r="BL3205" s="14"/>
      <c r="BM3205" s="14"/>
      <c r="BN3205" s="14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2"/>
      <c r="L3206" s="12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4"/>
      <c r="BK3206" s="14"/>
      <c r="BL3206" s="14"/>
      <c r="BM3206" s="14"/>
      <c r="BN3206" s="14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2"/>
      <c r="L3207" s="12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4"/>
      <c r="BK3207" s="14"/>
      <c r="BL3207" s="14"/>
      <c r="BM3207" s="14"/>
      <c r="BN3207" s="14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2"/>
      <c r="L3208" s="12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4"/>
      <c r="BK3208" s="14"/>
      <c r="BL3208" s="14"/>
      <c r="BM3208" s="14"/>
      <c r="BN3208" s="14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2"/>
      <c r="L3209" s="12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4"/>
      <c r="BK3209" s="14"/>
      <c r="BL3209" s="14"/>
      <c r="BM3209" s="14"/>
      <c r="BN3209" s="14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2"/>
      <c r="L3210" s="12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4"/>
      <c r="BK3210" s="14"/>
      <c r="BL3210" s="14"/>
      <c r="BM3210" s="14"/>
      <c r="BN3210" s="14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2"/>
      <c r="L3211" s="12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4"/>
      <c r="BK3211" s="14"/>
      <c r="BL3211" s="14"/>
      <c r="BM3211" s="14"/>
      <c r="BN3211" s="14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2"/>
      <c r="L3212" s="12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4"/>
      <c r="BK3212" s="14"/>
      <c r="BL3212" s="14"/>
      <c r="BM3212" s="14"/>
      <c r="BN3212" s="14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2"/>
      <c r="L3213" s="12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4"/>
      <c r="BK3213" s="14"/>
      <c r="BL3213" s="14"/>
      <c r="BM3213" s="14"/>
      <c r="BN3213" s="14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2"/>
      <c r="L3214" s="12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4"/>
      <c r="BK3214" s="14"/>
      <c r="BL3214" s="14"/>
      <c r="BM3214" s="14"/>
      <c r="BN3214" s="14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2"/>
      <c r="L3215" s="12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4"/>
      <c r="BK3215" s="14"/>
      <c r="BL3215" s="14"/>
      <c r="BM3215" s="14"/>
      <c r="BN3215" s="14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2"/>
      <c r="L3216" s="12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4"/>
      <c r="BK3216" s="14"/>
      <c r="BL3216" s="14"/>
      <c r="BM3216" s="14"/>
      <c r="BN3216" s="14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2"/>
      <c r="L3217" s="12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4"/>
      <c r="BK3217" s="14"/>
      <c r="BL3217" s="14"/>
      <c r="BM3217" s="14"/>
      <c r="BN3217" s="14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2"/>
      <c r="L3218" s="12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4"/>
      <c r="BK3218" s="14"/>
      <c r="BL3218" s="14"/>
      <c r="BM3218" s="14"/>
      <c r="BN3218" s="14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2"/>
      <c r="L3219" s="12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4"/>
      <c r="BK3219" s="14"/>
      <c r="BL3219" s="14"/>
      <c r="BM3219" s="14"/>
      <c r="BN3219" s="14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2"/>
      <c r="L3220" s="12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4"/>
      <c r="BK3220" s="14"/>
      <c r="BL3220" s="14"/>
      <c r="BM3220" s="14"/>
      <c r="BN3220" s="14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2"/>
      <c r="L3221" s="12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4"/>
      <c r="BK3221" s="14"/>
      <c r="BL3221" s="14"/>
      <c r="BM3221" s="14"/>
      <c r="BN3221" s="14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2"/>
      <c r="L3222" s="12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4"/>
      <c r="BK3222" s="14"/>
      <c r="BL3222" s="14"/>
      <c r="BM3222" s="14"/>
      <c r="BN3222" s="14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2"/>
      <c r="L3223" s="12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4"/>
      <c r="BK3223" s="14"/>
      <c r="BL3223" s="14"/>
      <c r="BM3223" s="14"/>
      <c r="BN3223" s="14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2"/>
      <c r="L3224" s="12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4"/>
      <c r="BK3224" s="14"/>
      <c r="BL3224" s="14"/>
      <c r="BM3224" s="14"/>
      <c r="BN3224" s="14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2"/>
      <c r="L3225" s="12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4"/>
      <c r="BK3225" s="14"/>
      <c r="BL3225" s="14"/>
      <c r="BM3225" s="14"/>
      <c r="BN3225" s="14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2"/>
      <c r="L3226" s="12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4"/>
      <c r="BK3226" s="14"/>
      <c r="BL3226" s="14"/>
      <c r="BM3226" s="14"/>
      <c r="BN3226" s="14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2"/>
      <c r="L3227" s="12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4"/>
      <c r="BK3227" s="14"/>
      <c r="BL3227" s="14"/>
      <c r="BM3227" s="14"/>
      <c r="BN3227" s="14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2"/>
      <c r="L3228" s="12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4"/>
      <c r="BK3228" s="14"/>
      <c r="BL3228" s="14"/>
      <c r="BM3228" s="14"/>
      <c r="BN3228" s="14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2"/>
      <c r="L3229" s="12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4"/>
      <c r="BK3229" s="14"/>
      <c r="BL3229" s="14"/>
      <c r="BM3229" s="14"/>
      <c r="BN3229" s="14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2"/>
      <c r="L3230" s="12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4"/>
      <c r="BK3230" s="14"/>
      <c r="BL3230" s="14"/>
      <c r="BM3230" s="14"/>
      <c r="BN3230" s="14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2"/>
      <c r="L3231" s="12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4"/>
      <c r="BK3231" s="14"/>
      <c r="BL3231" s="14"/>
      <c r="BM3231" s="14"/>
      <c r="BN3231" s="14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2"/>
      <c r="L3232" s="12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4"/>
      <c r="BK3232" s="14"/>
      <c r="BL3232" s="14"/>
      <c r="BM3232" s="14"/>
      <c r="BN3232" s="14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2"/>
      <c r="L3233" s="12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4"/>
      <c r="BK3233" s="14"/>
      <c r="BL3233" s="14"/>
      <c r="BM3233" s="14"/>
      <c r="BN3233" s="14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2"/>
      <c r="L3234" s="12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4"/>
      <c r="BK3234" s="14"/>
      <c r="BL3234" s="14"/>
      <c r="BM3234" s="14"/>
      <c r="BN3234" s="14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2"/>
      <c r="L3235" s="12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4"/>
      <c r="BK3235" s="14"/>
      <c r="BL3235" s="14"/>
      <c r="BM3235" s="14"/>
      <c r="BN3235" s="14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2"/>
      <c r="L3236" s="12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4"/>
      <c r="BK3236" s="14"/>
      <c r="BL3236" s="14"/>
      <c r="BM3236" s="14"/>
      <c r="BN3236" s="14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2"/>
      <c r="L3237" s="12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4"/>
      <c r="BK3237" s="14"/>
      <c r="BL3237" s="14"/>
      <c r="BM3237" s="14"/>
      <c r="BN3237" s="14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2"/>
      <c r="L3238" s="12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4"/>
      <c r="BK3238" s="14"/>
      <c r="BL3238" s="14"/>
      <c r="BM3238" s="14"/>
      <c r="BN3238" s="14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2"/>
      <c r="L3239" s="12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4"/>
      <c r="BK3239" s="14"/>
      <c r="BL3239" s="14"/>
      <c r="BM3239" s="14"/>
      <c r="BN3239" s="14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2"/>
      <c r="L3240" s="12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4"/>
      <c r="BK3240" s="14"/>
      <c r="BL3240" s="14"/>
      <c r="BM3240" s="14"/>
      <c r="BN3240" s="14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2"/>
      <c r="L3241" s="12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4"/>
      <c r="BK3241" s="14"/>
      <c r="BL3241" s="14"/>
      <c r="BM3241" s="14"/>
      <c r="BN3241" s="14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2"/>
      <c r="L3242" s="12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4"/>
      <c r="BK3242" s="14"/>
      <c r="BL3242" s="14"/>
      <c r="BM3242" s="14"/>
      <c r="BN3242" s="14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2"/>
      <c r="L3243" s="12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4"/>
      <c r="BK3243" s="14"/>
      <c r="BL3243" s="14"/>
      <c r="BM3243" s="14"/>
      <c r="BN3243" s="14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2"/>
      <c r="L3244" s="12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4"/>
      <c r="BK3244" s="14"/>
      <c r="BL3244" s="14"/>
      <c r="BM3244" s="14"/>
      <c r="BN3244" s="14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2"/>
      <c r="L3245" s="12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4"/>
      <c r="BK3245" s="14"/>
      <c r="BL3245" s="14"/>
      <c r="BM3245" s="14"/>
      <c r="BN3245" s="14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2"/>
      <c r="L3246" s="12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4"/>
      <c r="BK3246" s="14"/>
      <c r="BL3246" s="14"/>
      <c r="BM3246" s="14"/>
      <c r="BN3246" s="14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2"/>
      <c r="L3247" s="12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4"/>
      <c r="BK3247" s="14"/>
      <c r="BL3247" s="14"/>
      <c r="BM3247" s="14"/>
      <c r="BN3247" s="14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2"/>
      <c r="L3248" s="12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4"/>
      <c r="BK3248" s="14"/>
      <c r="BL3248" s="14"/>
      <c r="BM3248" s="14"/>
      <c r="BN3248" s="14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2"/>
      <c r="L3249" s="12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4"/>
      <c r="BK3249" s="14"/>
      <c r="BL3249" s="14"/>
      <c r="BM3249" s="14"/>
      <c r="BN3249" s="14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2"/>
      <c r="L3250" s="12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4"/>
      <c r="BK3250" s="14"/>
      <c r="BL3250" s="14"/>
      <c r="BM3250" s="14"/>
      <c r="BN3250" s="14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2"/>
      <c r="L3251" s="12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4"/>
      <c r="BK3251" s="14"/>
      <c r="BL3251" s="14"/>
      <c r="BM3251" s="14"/>
      <c r="BN3251" s="14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2"/>
      <c r="L3252" s="12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4"/>
      <c r="BK3252" s="14"/>
      <c r="BL3252" s="14"/>
      <c r="BM3252" s="14"/>
      <c r="BN3252" s="14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2"/>
      <c r="L3253" s="12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4"/>
      <c r="BK3253" s="14"/>
      <c r="BL3253" s="14"/>
      <c r="BM3253" s="14"/>
      <c r="BN3253" s="14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2"/>
      <c r="L3254" s="12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4"/>
      <c r="BK3254" s="14"/>
      <c r="BL3254" s="14"/>
      <c r="BM3254" s="14"/>
      <c r="BN3254" s="14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2"/>
      <c r="L3255" s="12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4"/>
      <c r="BK3255" s="14"/>
      <c r="BL3255" s="14"/>
      <c r="BM3255" s="14"/>
      <c r="BN3255" s="14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2"/>
      <c r="L3256" s="12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4"/>
      <c r="BK3256" s="14"/>
      <c r="BL3256" s="14"/>
      <c r="BM3256" s="14"/>
      <c r="BN3256" s="14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2"/>
      <c r="L3257" s="12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4"/>
      <c r="BK3257" s="14"/>
      <c r="BL3257" s="14"/>
      <c r="BM3257" s="14"/>
      <c r="BN3257" s="14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2"/>
      <c r="L3258" s="12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4"/>
      <c r="BK3258" s="14"/>
      <c r="BL3258" s="14"/>
      <c r="BM3258" s="14"/>
      <c r="BN3258" s="14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2"/>
      <c r="L3259" s="12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4"/>
      <c r="BK3259" s="14"/>
      <c r="BL3259" s="14"/>
      <c r="BM3259" s="14"/>
      <c r="BN3259" s="14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2"/>
      <c r="L3260" s="12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4"/>
      <c r="BK3260" s="14"/>
      <c r="BL3260" s="14"/>
      <c r="BM3260" s="14"/>
      <c r="BN3260" s="14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2"/>
      <c r="L3261" s="12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4"/>
      <c r="BK3261" s="14"/>
      <c r="BL3261" s="14"/>
      <c r="BM3261" s="14"/>
      <c r="BN3261" s="14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2"/>
      <c r="L3262" s="12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4"/>
      <c r="BK3262" s="14"/>
      <c r="BL3262" s="14"/>
      <c r="BM3262" s="14"/>
      <c r="BN3262" s="14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2"/>
      <c r="L3263" s="12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4"/>
      <c r="BK3263" s="14"/>
      <c r="BL3263" s="14"/>
      <c r="BM3263" s="14"/>
      <c r="BN3263" s="14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2"/>
      <c r="L3264" s="12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4"/>
      <c r="BK3264" s="14"/>
      <c r="BL3264" s="14"/>
      <c r="BM3264" s="14"/>
      <c r="BN3264" s="14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2"/>
      <c r="L3265" s="12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4"/>
      <c r="BK3265" s="14"/>
      <c r="BL3265" s="14"/>
      <c r="BM3265" s="14"/>
      <c r="BN3265" s="14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2"/>
      <c r="L3266" s="12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4"/>
      <c r="BK3266" s="14"/>
      <c r="BL3266" s="14"/>
      <c r="BM3266" s="14"/>
      <c r="BN3266" s="14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2"/>
      <c r="L3267" s="12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4"/>
      <c r="BK3267" s="14"/>
      <c r="BL3267" s="14"/>
      <c r="BM3267" s="14"/>
      <c r="BN3267" s="14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2"/>
      <c r="L3268" s="12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4"/>
      <c r="BK3268" s="14"/>
      <c r="BL3268" s="14"/>
      <c r="BM3268" s="14"/>
      <c r="BN3268" s="14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2"/>
      <c r="L3269" s="12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4"/>
      <c r="BK3269" s="14"/>
      <c r="BL3269" s="14"/>
      <c r="BM3269" s="14"/>
      <c r="BN3269" s="14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2"/>
      <c r="L3270" s="12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4"/>
      <c r="BK3270" s="14"/>
      <c r="BL3270" s="14"/>
      <c r="BM3270" s="14"/>
      <c r="BN3270" s="14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2"/>
      <c r="L3271" s="12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4"/>
      <c r="BK3271" s="14"/>
      <c r="BL3271" s="14"/>
      <c r="BM3271" s="14"/>
      <c r="BN3271" s="14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2"/>
      <c r="L3272" s="12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4"/>
      <c r="BK3272" s="14"/>
      <c r="BL3272" s="14"/>
      <c r="BM3272" s="14"/>
      <c r="BN3272" s="14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2"/>
      <c r="L3273" s="12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4"/>
      <c r="BK3273" s="14"/>
      <c r="BL3273" s="14"/>
      <c r="BM3273" s="14"/>
      <c r="BN3273" s="14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2"/>
      <c r="L3274" s="12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4"/>
      <c r="BK3274" s="14"/>
      <c r="BL3274" s="14"/>
      <c r="BM3274" s="14"/>
      <c r="BN3274" s="14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2"/>
      <c r="L3275" s="12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4"/>
      <c r="BK3275" s="14"/>
      <c r="BL3275" s="14"/>
      <c r="BM3275" s="14"/>
      <c r="BN3275" s="14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2"/>
      <c r="L3276" s="12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4"/>
      <c r="BK3276" s="14"/>
      <c r="BL3276" s="14"/>
      <c r="BM3276" s="14"/>
      <c r="BN3276" s="14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2"/>
      <c r="L3277" s="12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4"/>
      <c r="BK3277" s="14"/>
      <c r="BL3277" s="14"/>
      <c r="BM3277" s="14"/>
      <c r="BN3277" s="14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2"/>
      <c r="L3278" s="12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4"/>
      <c r="BK3278" s="14"/>
      <c r="BL3278" s="14"/>
      <c r="BM3278" s="14"/>
      <c r="BN3278" s="14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2"/>
      <c r="L3279" s="12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4"/>
      <c r="BK3279" s="14"/>
      <c r="BL3279" s="14"/>
      <c r="BM3279" s="14"/>
      <c r="BN3279" s="14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2"/>
      <c r="L3280" s="12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4"/>
      <c r="BK3280" s="14"/>
      <c r="BL3280" s="14"/>
      <c r="BM3280" s="14"/>
      <c r="BN3280" s="14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2"/>
      <c r="L3281" s="12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4"/>
      <c r="BK3281" s="14"/>
      <c r="BL3281" s="14"/>
      <c r="BM3281" s="14"/>
      <c r="BN3281" s="14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2"/>
      <c r="L3282" s="12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4"/>
      <c r="BK3282" s="14"/>
      <c r="BL3282" s="14"/>
      <c r="BM3282" s="14"/>
      <c r="BN3282" s="14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2"/>
      <c r="L3283" s="12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4"/>
      <c r="BK3283" s="14"/>
      <c r="BL3283" s="14"/>
      <c r="BM3283" s="14"/>
      <c r="BN3283" s="14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2"/>
      <c r="L3284" s="12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4"/>
      <c r="BK3284" s="14"/>
      <c r="BL3284" s="14"/>
      <c r="BM3284" s="14"/>
      <c r="BN3284" s="14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2"/>
      <c r="L3285" s="12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4"/>
      <c r="BK3285" s="14"/>
      <c r="BL3285" s="14"/>
      <c r="BM3285" s="14"/>
      <c r="BN3285" s="14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2"/>
      <c r="L3286" s="12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4"/>
      <c r="BK3286" s="14"/>
      <c r="BL3286" s="14"/>
      <c r="BM3286" s="14"/>
      <c r="BN3286" s="14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2"/>
      <c r="L3287" s="12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4"/>
      <c r="BK3287" s="14"/>
      <c r="BL3287" s="14"/>
      <c r="BM3287" s="14"/>
      <c r="BN3287" s="14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2"/>
      <c r="L3288" s="12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4"/>
      <c r="BK3288" s="14"/>
      <c r="BL3288" s="14"/>
      <c r="BM3288" s="14"/>
      <c r="BN3288" s="14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2"/>
      <c r="L3289" s="12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4"/>
      <c r="BK3289" s="14"/>
      <c r="BL3289" s="14"/>
      <c r="BM3289" s="14"/>
      <c r="BN3289" s="14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2"/>
      <c r="L3290" s="12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4"/>
      <c r="BK3290" s="14"/>
      <c r="BL3290" s="14"/>
      <c r="BM3290" s="14"/>
      <c r="BN3290" s="14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2"/>
      <c r="L3291" s="12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4"/>
      <c r="BK3291" s="14"/>
      <c r="BL3291" s="14"/>
      <c r="BM3291" s="14"/>
      <c r="BN3291" s="14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2"/>
      <c r="L3292" s="12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4"/>
      <c r="BK3292" s="14"/>
      <c r="BL3292" s="14"/>
      <c r="BM3292" s="14"/>
      <c r="BN3292" s="14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2"/>
      <c r="L3293" s="12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4"/>
      <c r="BK3293" s="14"/>
      <c r="BL3293" s="14"/>
      <c r="BM3293" s="14"/>
      <c r="BN3293" s="14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2"/>
      <c r="L3294" s="12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4"/>
      <c r="BK3294" s="14"/>
      <c r="BL3294" s="14"/>
      <c r="BM3294" s="14"/>
      <c r="BN3294" s="14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2"/>
      <c r="L3295" s="12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4"/>
      <c r="BK3295" s="14"/>
      <c r="BL3295" s="14"/>
      <c r="BM3295" s="14"/>
      <c r="BN3295" s="14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2"/>
      <c r="L3296" s="12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4"/>
      <c r="BK3296" s="14"/>
      <c r="BL3296" s="14"/>
      <c r="BM3296" s="14"/>
      <c r="BN3296" s="14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2"/>
      <c r="L3297" s="12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4"/>
      <c r="BK3297" s="14"/>
      <c r="BL3297" s="14"/>
      <c r="BM3297" s="14"/>
      <c r="BN3297" s="14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2"/>
      <c r="L3298" s="12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4"/>
      <c r="BK3298" s="14"/>
      <c r="BL3298" s="14"/>
      <c r="BM3298" s="14"/>
      <c r="BN3298" s="14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2"/>
      <c r="L3299" s="12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4"/>
      <c r="BK3299" s="14"/>
      <c r="BL3299" s="14"/>
      <c r="BM3299" s="14"/>
      <c r="BN3299" s="14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2"/>
      <c r="L3300" s="12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4"/>
      <c r="BK3300" s="14"/>
      <c r="BL3300" s="14"/>
      <c r="BM3300" s="14"/>
      <c r="BN3300" s="14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2"/>
      <c r="L3301" s="12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4"/>
      <c r="BK3301" s="14"/>
      <c r="BL3301" s="14"/>
      <c r="BM3301" s="14"/>
      <c r="BN3301" s="14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2"/>
      <c r="L3302" s="12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4"/>
      <c r="BK3302" s="14"/>
      <c r="BL3302" s="14"/>
      <c r="BM3302" s="14"/>
      <c r="BN3302" s="14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2"/>
      <c r="L3303" s="12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4"/>
      <c r="BK3303" s="14"/>
      <c r="BL3303" s="14"/>
      <c r="BM3303" s="14"/>
      <c r="BN3303" s="14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2"/>
      <c r="L3304" s="12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4"/>
      <c r="BK3304" s="14"/>
      <c r="BL3304" s="14"/>
      <c r="BM3304" s="14"/>
      <c r="BN3304" s="14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2"/>
      <c r="L3305" s="12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4"/>
      <c r="BK3305" s="14"/>
      <c r="BL3305" s="14"/>
      <c r="BM3305" s="14"/>
      <c r="BN3305" s="14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2"/>
      <c r="L3306" s="12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4"/>
      <c r="BK3306" s="14"/>
      <c r="BL3306" s="14"/>
      <c r="BM3306" s="14"/>
      <c r="BN3306" s="14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2"/>
      <c r="L3307" s="12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4"/>
      <c r="BK3307" s="14"/>
      <c r="BL3307" s="14"/>
      <c r="BM3307" s="14"/>
      <c r="BN3307" s="14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2"/>
      <c r="L3308" s="12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4"/>
      <c r="BK3308" s="14"/>
      <c r="BL3308" s="14"/>
      <c r="BM3308" s="14"/>
      <c r="BN3308" s="14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2"/>
      <c r="L3309" s="12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4"/>
      <c r="BK3309" s="14"/>
      <c r="BL3309" s="14"/>
      <c r="BM3309" s="14"/>
      <c r="BN3309" s="14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2"/>
      <c r="L3310" s="12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4"/>
      <c r="BK3310" s="14"/>
      <c r="BL3310" s="14"/>
      <c r="BM3310" s="14"/>
      <c r="BN3310" s="14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2"/>
      <c r="L3311" s="12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4"/>
      <c r="BK3311" s="14"/>
      <c r="BL3311" s="14"/>
      <c r="BM3311" s="14"/>
      <c r="BN3311" s="14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2"/>
      <c r="L3312" s="12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4"/>
      <c r="BK3312" s="14"/>
      <c r="BL3312" s="14"/>
      <c r="BM3312" s="14"/>
      <c r="BN3312" s="14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2"/>
      <c r="L3313" s="12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4"/>
      <c r="BK3313" s="14"/>
      <c r="BL3313" s="14"/>
      <c r="BM3313" s="14"/>
      <c r="BN3313" s="14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2"/>
      <c r="L3314" s="12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4"/>
      <c r="BK3314" s="14"/>
      <c r="BL3314" s="14"/>
      <c r="BM3314" s="14"/>
      <c r="BN3314" s="14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2"/>
      <c r="L3315" s="12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4"/>
      <c r="BK3315" s="14"/>
      <c r="BL3315" s="14"/>
      <c r="BM3315" s="14"/>
      <c r="BN3315" s="14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2"/>
      <c r="L3316" s="12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4"/>
      <c r="BK3316" s="14"/>
      <c r="BL3316" s="14"/>
      <c r="BM3316" s="14"/>
      <c r="BN3316" s="14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2"/>
      <c r="L3317" s="12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4"/>
      <c r="BK3317" s="14"/>
      <c r="BL3317" s="14"/>
      <c r="BM3317" s="14"/>
      <c r="BN3317" s="14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2"/>
      <c r="L3318" s="12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4"/>
      <c r="BK3318" s="14"/>
      <c r="BL3318" s="14"/>
      <c r="BM3318" s="14"/>
      <c r="BN3318" s="14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2"/>
      <c r="L3319" s="12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4"/>
      <c r="BK3319" s="14"/>
      <c r="BL3319" s="14"/>
      <c r="BM3319" s="14"/>
      <c r="BN3319" s="14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2"/>
      <c r="L3320" s="12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4"/>
      <c r="BK3320" s="14"/>
      <c r="BL3320" s="14"/>
      <c r="BM3320" s="14"/>
      <c r="BN3320" s="14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2"/>
      <c r="L3321" s="12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4"/>
      <c r="BK3321" s="14"/>
      <c r="BL3321" s="14"/>
      <c r="BM3321" s="14"/>
      <c r="BN3321" s="14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2"/>
      <c r="L3322" s="12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4"/>
      <c r="BK3322" s="14"/>
      <c r="BL3322" s="14"/>
      <c r="BM3322" s="14"/>
      <c r="BN3322" s="14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2"/>
      <c r="L3323" s="12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4"/>
      <c r="BK3323" s="14"/>
      <c r="BL3323" s="14"/>
      <c r="BM3323" s="14"/>
      <c r="BN3323" s="14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2"/>
      <c r="L3324" s="12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4"/>
      <c r="BK3324" s="14"/>
      <c r="BL3324" s="14"/>
      <c r="BM3324" s="14"/>
      <c r="BN3324" s="14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2"/>
      <c r="L3325" s="12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4"/>
      <c r="BK3325" s="14"/>
      <c r="BL3325" s="14"/>
      <c r="BM3325" s="14"/>
      <c r="BN3325" s="14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2"/>
      <c r="L3326" s="12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4"/>
      <c r="BK3326" s="14"/>
      <c r="BL3326" s="14"/>
      <c r="BM3326" s="14"/>
      <c r="BN3326" s="14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2"/>
      <c r="L3327" s="12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4"/>
      <c r="BK3327" s="14"/>
      <c r="BL3327" s="14"/>
      <c r="BM3327" s="14"/>
      <c r="BN3327" s="14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2"/>
      <c r="L3328" s="12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4"/>
      <c r="BK3328" s="14"/>
      <c r="BL3328" s="14"/>
      <c r="BM3328" s="14"/>
      <c r="BN3328" s="14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2"/>
      <c r="L3329" s="12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4"/>
      <c r="BK3329" s="14"/>
      <c r="BL3329" s="14"/>
      <c r="BM3329" s="14"/>
      <c r="BN3329" s="14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2"/>
      <c r="L3330" s="12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4"/>
      <c r="BK3330" s="14"/>
      <c r="BL3330" s="14"/>
      <c r="BM3330" s="14"/>
      <c r="BN3330" s="14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2"/>
      <c r="L3331" s="12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4"/>
      <c r="BK3331" s="14"/>
      <c r="BL3331" s="14"/>
      <c r="BM3331" s="14"/>
      <c r="BN3331" s="14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2"/>
      <c r="L3332" s="12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4"/>
      <c r="BK3332" s="14"/>
      <c r="BL3332" s="14"/>
      <c r="BM3332" s="14"/>
      <c r="BN3332" s="14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2"/>
      <c r="L3333" s="12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4"/>
      <c r="BK3333" s="14"/>
      <c r="BL3333" s="14"/>
      <c r="BM3333" s="14"/>
      <c r="BN3333" s="14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2"/>
      <c r="L3334" s="12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4"/>
      <c r="BK3334" s="14"/>
      <c r="BL3334" s="14"/>
      <c r="BM3334" s="14"/>
      <c r="BN3334" s="14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2"/>
      <c r="L3335" s="12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4"/>
      <c r="BK3335" s="14"/>
      <c r="BL3335" s="14"/>
      <c r="BM3335" s="14"/>
      <c r="BN3335" s="14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2"/>
      <c r="L3336" s="12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4"/>
      <c r="BK3336" s="14"/>
      <c r="BL3336" s="14"/>
      <c r="BM3336" s="14"/>
      <c r="BN3336" s="14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2"/>
      <c r="L3337" s="12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4"/>
      <c r="BK3337" s="14"/>
      <c r="BL3337" s="14"/>
      <c r="BM3337" s="14"/>
      <c r="BN3337" s="14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2"/>
      <c r="L3338" s="12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4"/>
      <c r="BK3338" s="14"/>
      <c r="BL3338" s="14"/>
      <c r="BM3338" s="14"/>
      <c r="BN3338" s="14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2"/>
      <c r="L3339" s="12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4"/>
      <c r="BK3339" s="14"/>
      <c r="BL3339" s="14"/>
      <c r="BM3339" s="14"/>
      <c r="BN3339" s="14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2"/>
      <c r="L3340" s="12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4"/>
      <c r="BK3340" s="14"/>
      <c r="BL3340" s="14"/>
      <c r="BM3340" s="14"/>
      <c r="BN3340" s="14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2"/>
      <c r="L3341" s="12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4"/>
      <c r="BK3341" s="14"/>
      <c r="BL3341" s="14"/>
      <c r="BM3341" s="14"/>
      <c r="BN3341" s="14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2"/>
      <c r="L3342" s="12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4"/>
      <c r="BK3342" s="14"/>
      <c r="BL3342" s="14"/>
      <c r="BM3342" s="14"/>
      <c r="BN3342" s="14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2"/>
      <c r="L3343" s="12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4"/>
      <c r="BK3343" s="14"/>
      <c r="BL3343" s="14"/>
      <c r="BM3343" s="14"/>
      <c r="BN3343" s="14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2"/>
      <c r="L3344" s="12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4"/>
      <c r="BK3344" s="14"/>
      <c r="BL3344" s="14"/>
      <c r="BM3344" s="14"/>
      <c r="BN3344" s="14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2"/>
      <c r="L3345" s="12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4"/>
      <c r="BK3345" s="14"/>
      <c r="BL3345" s="14"/>
      <c r="BM3345" s="14"/>
      <c r="BN3345" s="14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2"/>
      <c r="L3346" s="12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4"/>
      <c r="BK3346" s="14"/>
      <c r="BL3346" s="14"/>
      <c r="BM3346" s="14"/>
      <c r="BN3346" s="14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2"/>
      <c r="L3347" s="12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4"/>
      <c r="BK3347" s="14"/>
      <c r="BL3347" s="14"/>
      <c r="BM3347" s="14"/>
      <c r="BN3347" s="14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2"/>
      <c r="L3348" s="12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4"/>
      <c r="BK3348" s="14"/>
      <c r="BL3348" s="14"/>
      <c r="BM3348" s="14"/>
      <c r="BN3348" s="14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2"/>
      <c r="L3349" s="12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4"/>
      <c r="BK3349" s="14"/>
      <c r="BL3349" s="14"/>
      <c r="BM3349" s="14"/>
      <c r="BN3349" s="14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2"/>
      <c r="L3350" s="12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4"/>
      <c r="BK3350" s="14"/>
      <c r="BL3350" s="14"/>
      <c r="BM3350" s="14"/>
      <c r="BN3350" s="14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2"/>
      <c r="L3351" s="12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4"/>
      <c r="BK3351" s="14"/>
      <c r="BL3351" s="14"/>
      <c r="BM3351" s="14"/>
      <c r="BN3351" s="14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2"/>
      <c r="L3352" s="12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4"/>
      <c r="BK3352" s="14"/>
      <c r="BL3352" s="14"/>
      <c r="BM3352" s="14"/>
      <c r="BN3352" s="14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2"/>
      <c r="L3353" s="12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4"/>
      <c r="BK3353" s="14"/>
      <c r="BL3353" s="14"/>
      <c r="BM3353" s="14"/>
      <c r="BN3353" s="14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2"/>
      <c r="L3354" s="12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4"/>
      <c r="BK3354" s="14"/>
      <c r="BL3354" s="14"/>
      <c r="BM3354" s="14"/>
      <c r="BN3354" s="14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2"/>
      <c r="L3355" s="12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4"/>
      <c r="BK3355" s="14"/>
      <c r="BL3355" s="14"/>
      <c r="BM3355" s="14"/>
      <c r="BN3355" s="14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2"/>
      <c r="L3356" s="12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4"/>
      <c r="BK3356" s="14"/>
      <c r="BL3356" s="14"/>
      <c r="BM3356" s="14"/>
      <c r="BN3356" s="14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2"/>
      <c r="L3357" s="12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4"/>
      <c r="BK3357" s="14"/>
      <c r="BL3357" s="14"/>
      <c r="BM3357" s="14"/>
      <c r="BN3357" s="14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2"/>
      <c r="L3358" s="12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4"/>
      <c r="BK3358" s="14"/>
      <c r="BL3358" s="14"/>
      <c r="BM3358" s="14"/>
      <c r="BN3358" s="14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2"/>
      <c r="L3359" s="12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4"/>
      <c r="BK3359" s="14"/>
      <c r="BL3359" s="14"/>
      <c r="BM3359" s="14"/>
      <c r="BN3359" s="14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2"/>
      <c r="L3360" s="12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4"/>
      <c r="BK3360" s="14"/>
      <c r="BL3360" s="14"/>
      <c r="BM3360" s="14"/>
      <c r="BN3360" s="14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2"/>
      <c r="L3361" s="12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4"/>
      <c r="BK3361" s="14"/>
      <c r="BL3361" s="14"/>
      <c r="BM3361" s="14"/>
      <c r="BN3361" s="14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2"/>
      <c r="L3362" s="12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4"/>
      <c r="BK3362" s="14"/>
      <c r="BL3362" s="14"/>
      <c r="BM3362" s="14"/>
      <c r="BN3362" s="14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2"/>
      <c r="L3363" s="12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4"/>
      <c r="BK3363" s="14"/>
      <c r="BL3363" s="14"/>
      <c r="BM3363" s="14"/>
      <c r="BN3363" s="14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2"/>
      <c r="L3364" s="12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4"/>
      <c r="BK3364" s="14"/>
      <c r="BL3364" s="14"/>
      <c r="BM3364" s="14"/>
      <c r="BN3364" s="14"/>
    </row>
    <row r="3365" spans="4:66" s="15" customFormat="1" x14ac:dyDescent="0.25">
      <c r="D3365" s="23"/>
      <c r="K3365" s="17"/>
      <c r="L3365" s="17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  <c r="BF3365" s="18"/>
      <c r="BG3365" s="18"/>
      <c r="BH3365" s="18"/>
      <c r="BI3365" s="18"/>
      <c r="BJ3365" s="19"/>
      <c r="BK3365" s="19"/>
      <c r="BL3365" s="19"/>
      <c r="BM3365" s="19"/>
      <c r="BN3365" s="19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2"/>
      <c r="L3366" s="12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4"/>
      <c r="BK3366" s="14"/>
      <c r="BL3366" s="14"/>
      <c r="BM3366" s="14"/>
      <c r="BN3366" s="14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2"/>
      <c r="L3367" s="12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4"/>
      <c r="BK3367" s="14"/>
      <c r="BL3367" s="14"/>
      <c r="BM3367" s="14"/>
      <c r="BN3367" s="14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2"/>
      <c r="L3368" s="12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4"/>
      <c r="BK3368" s="14"/>
      <c r="BL3368" s="14"/>
      <c r="BM3368" s="14"/>
      <c r="BN3368" s="14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2"/>
      <c r="L3369" s="12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4"/>
      <c r="BK3369" s="14"/>
      <c r="BL3369" s="14"/>
      <c r="BM3369" s="14"/>
      <c r="BN3369" s="14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2"/>
      <c r="L3370" s="12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4"/>
      <c r="BK3370" s="14"/>
      <c r="BL3370" s="14"/>
      <c r="BM3370" s="14"/>
      <c r="BN3370" s="14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2"/>
      <c r="L3371" s="12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4"/>
      <c r="BK3371" s="14"/>
      <c r="BL3371" s="14"/>
      <c r="BM3371" s="14"/>
      <c r="BN3371" s="14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2"/>
      <c r="L3372" s="12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4"/>
      <c r="BK3372" s="14"/>
      <c r="BL3372" s="14"/>
      <c r="BM3372" s="14"/>
      <c r="BN3372" s="14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2"/>
      <c r="L3373" s="12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4"/>
      <c r="BK3373" s="14"/>
      <c r="BL3373" s="14"/>
      <c r="BM3373" s="14"/>
      <c r="BN3373" s="14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2"/>
      <c r="L3374" s="12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4"/>
      <c r="BK3374" s="14"/>
      <c r="BL3374" s="14"/>
      <c r="BM3374" s="14"/>
      <c r="BN3374" s="14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2"/>
      <c r="L3375" s="12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4"/>
      <c r="BK3375" s="14"/>
      <c r="BL3375" s="14"/>
      <c r="BM3375" s="14"/>
      <c r="BN3375" s="14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2"/>
      <c r="L3376" s="12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4"/>
      <c r="BK3376" s="14"/>
      <c r="BL3376" s="14"/>
      <c r="BM3376" s="14"/>
      <c r="BN3376" s="14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2"/>
      <c r="L3377" s="12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4"/>
      <c r="BK3377" s="14"/>
      <c r="BL3377" s="14"/>
      <c r="BM3377" s="14"/>
      <c r="BN3377" s="14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2"/>
      <c r="L3378" s="12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4"/>
      <c r="BK3378" s="14"/>
      <c r="BL3378" s="14"/>
      <c r="BM3378" s="14"/>
      <c r="BN3378" s="14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2"/>
      <c r="L3379" s="12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4"/>
      <c r="BK3379" s="14"/>
      <c r="BL3379" s="14"/>
      <c r="BM3379" s="14"/>
      <c r="BN3379" s="14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2"/>
      <c r="L3380" s="12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4"/>
      <c r="BK3380" s="14"/>
      <c r="BL3380" s="14"/>
      <c r="BM3380" s="14"/>
      <c r="BN3380" s="14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2"/>
      <c r="L3381" s="12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4"/>
      <c r="BK3381" s="14"/>
      <c r="BL3381" s="14"/>
      <c r="BM3381" s="14"/>
      <c r="BN3381" s="14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2"/>
      <c r="L3382" s="12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4"/>
      <c r="BK3382" s="14"/>
      <c r="BL3382" s="14"/>
      <c r="BM3382" s="14"/>
      <c r="BN3382" s="14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2"/>
      <c r="L3383" s="12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4"/>
      <c r="BK3383" s="14"/>
      <c r="BL3383" s="14"/>
      <c r="BM3383" s="14"/>
      <c r="BN3383" s="14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2"/>
      <c r="L3384" s="12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4"/>
      <c r="BK3384" s="14"/>
      <c r="BL3384" s="14"/>
      <c r="BM3384" s="14"/>
      <c r="BN3384" s="14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2"/>
      <c r="L3385" s="12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4"/>
      <c r="BK3385" s="14"/>
      <c r="BL3385" s="14"/>
      <c r="BM3385" s="14"/>
      <c r="BN3385" s="14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2"/>
      <c r="L3386" s="12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4"/>
      <c r="BK3386" s="14"/>
      <c r="BL3386" s="14"/>
      <c r="BM3386" s="14"/>
      <c r="BN3386" s="14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2"/>
      <c r="L3387" s="12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4"/>
      <c r="BK3387" s="14"/>
      <c r="BL3387" s="14"/>
      <c r="BM3387" s="14"/>
      <c r="BN3387" s="14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2"/>
      <c r="L3388" s="12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4"/>
      <c r="BK3388" s="14"/>
      <c r="BL3388" s="14"/>
      <c r="BM3388" s="14"/>
      <c r="BN3388" s="14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2"/>
      <c r="L3389" s="12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4"/>
      <c r="BK3389" s="14"/>
      <c r="BL3389" s="14"/>
      <c r="BM3389" s="14"/>
      <c r="BN3389" s="14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2"/>
      <c r="L3390" s="12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4"/>
      <c r="BK3390" s="14"/>
      <c r="BL3390" s="14"/>
      <c r="BM3390" s="14"/>
      <c r="BN3390" s="14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2"/>
      <c r="L3391" s="12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4"/>
      <c r="BK3391" s="14"/>
      <c r="BL3391" s="14"/>
      <c r="BM3391" s="14"/>
      <c r="BN3391" s="14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2"/>
      <c r="L3392" s="12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4"/>
      <c r="BK3392" s="14"/>
      <c r="BL3392" s="14"/>
      <c r="BM3392" s="14"/>
      <c r="BN3392" s="14"/>
    </row>
    <row r="3393" spans="4:66" s="15" customFormat="1" x14ac:dyDescent="0.25">
      <c r="D3393" s="30"/>
      <c r="K3393" s="17"/>
      <c r="L3393" s="17"/>
      <c r="M3393" s="18"/>
      <c r="N3393" s="18"/>
      <c r="O3393" s="18"/>
      <c r="P3393" s="18"/>
      <c r="Q3393" s="18"/>
      <c r="R3393" s="18"/>
      <c r="S3393" s="18"/>
      <c r="T3393" s="18"/>
      <c r="U3393" s="18"/>
      <c r="V3393" s="18"/>
      <c r="W3393" s="18"/>
      <c r="X3393" s="18"/>
      <c r="Y3393" s="18"/>
      <c r="Z3393" s="18"/>
      <c r="AA3393" s="18"/>
      <c r="AB3393" s="18"/>
      <c r="AC3393" s="18"/>
      <c r="AD3393" s="18"/>
      <c r="AE3393" s="18"/>
      <c r="AF3393" s="18"/>
      <c r="AG3393" s="18"/>
      <c r="AH3393" s="18"/>
      <c r="AI3393" s="18"/>
      <c r="AJ3393" s="18"/>
      <c r="AK3393" s="18"/>
      <c r="AL3393" s="18"/>
      <c r="AM3393" s="18"/>
      <c r="AN3393" s="18"/>
      <c r="AO3393" s="18"/>
      <c r="AP3393" s="18"/>
      <c r="AQ3393" s="18"/>
      <c r="AR3393" s="18"/>
      <c r="AS3393" s="18"/>
      <c r="AT3393" s="18"/>
      <c r="AU3393" s="18"/>
      <c r="AV3393" s="18"/>
      <c r="AW3393" s="18"/>
      <c r="AX3393" s="18"/>
      <c r="AY3393" s="18"/>
      <c r="AZ3393" s="18"/>
      <c r="BA3393" s="18"/>
      <c r="BB3393" s="18"/>
      <c r="BC3393" s="18"/>
      <c r="BD3393" s="18"/>
      <c r="BE3393" s="18"/>
      <c r="BF3393" s="18"/>
      <c r="BG3393" s="18"/>
      <c r="BH3393" s="18"/>
      <c r="BI3393" s="18"/>
      <c r="BJ3393" s="19"/>
      <c r="BK3393" s="19"/>
      <c r="BL3393" s="19"/>
      <c r="BM3393" s="19"/>
      <c r="BN3393" s="19"/>
    </row>
    <row r="3394" spans="4:66" x14ac:dyDescent="0.25">
      <c r="E3394" s="10"/>
      <c r="F3394" s="10"/>
      <c r="G3394" s="10"/>
      <c r="H3394" s="10"/>
      <c r="I3394" s="10"/>
      <c r="J3394" s="10"/>
      <c r="K3394" s="12"/>
      <c r="L3394" s="12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4"/>
      <c r="BK3394" s="14"/>
      <c r="BL3394" s="14"/>
      <c r="BM3394" s="14"/>
      <c r="BN3394" s="14"/>
    </row>
    <row r="3395" spans="4:66" x14ac:dyDescent="0.25">
      <c r="E3395" s="10"/>
      <c r="F3395" s="10"/>
      <c r="G3395" s="10"/>
      <c r="H3395" s="10"/>
      <c r="I3395" s="10"/>
      <c r="J3395" s="10"/>
      <c r="K3395" s="12"/>
      <c r="L3395" s="12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4"/>
      <c r="BK3395" s="14"/>
      <c r="BL3395" s="14"/>
      <c r="BM3395" s="14"/>
      <c r="BN3395" s="14"/>
    </row>
    <row r="3396" spans="4:66" x14ac:dyDescent="0.25">
      <c r="E3396" s="10"/>
      <c r="F3396" s="10"/>
      <c r="G3396" s="10"/>
      <c r="H3396" s="10"/>
      <c r="I3396" s="10"/>
      <c r="J3396" s="10"/>
      <c r="K3396" s="12"/>
      <c r="L3396" s="12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4"/>
      <c r="BK3396" s="14"/>
      <c r="BL3396" s="14"/>
      <c r="BM3396" s="14"/>
      <c r="BN3396" s="14"/>
    </row>
    <row r="3397" spans="4:66" x14ac:dyDescent="0.25">
      <c r="E3397" s="10"/>
      <c r="F3397" s="10"/>
      <c r="G3397" s="10"/>
      <c r="H3397" s="10"/>
      <c r="I3397" s="10"/>
      <c r="J3397" s="10"/>
      <c r="K3397" s="12"/>
      <c r="L3397" s="12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4"/>
      <c r="BK3397" s="14"/>
      <c r="BL3397" s="14"/>
      <c r="BM3397" s="14"/>
      <c r="BN3397" s="14"/>
    </row>
    <row r="3398" spans="4:66" x14ac:dyDescent="0.25">
      <c r="E3398" s="10"/>
      <c r="F3398" s="10"/>
      <c r="G3398" s="10"/>
      <c r="H3398" s="10"/>
      <c r="I3398" s="10"/>
      <c r="J3398" s="10"/>
      <c r="K3398" s="12"/>
      <c r="L3398" s="12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4"/>
      <c r="BK3398" s="14"/>
      <c r="BL3398" s="14"/>
      <c r="BM3398" s="14"/>
      <c r="BN3398" s="14"/>
    </row>
    <row r="3399" spans="4:66" x14ac:dyDescent="0.25">
      <c r="E3399" s="10"/>
      <c r="F3399" s="10"/>
      <c r="G3399" s="10"/>
      <c r="H3399" s="10"/>
      <c r="I3399" s="10"/>
      <c r="J3399" s="10"/>
      <c r="K3399" s="12"/>
      <c r="L3399" s="12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4"/>
      <c r="BK3399" s="14"/>
      <c r="BL3399" s="14"/>
      <c r="BM3399" s="14"/>
      <c r="BN3399" s="14"/>
    </row>
    <row r="3400" spans="4:66" x14ac:dyDescent="0.25">
      <c r="E3400" s="10"/>
      <c r="F3400" s="10"/>
      <c r="G3400" s="10"/>
      <c r="H3400" s="10"/>
      <c r="I3400" s="10"/>
      <c r="J3400" s="10"/>
      <c r="K3400" s="12"/>
      <c r="L3400" s="12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4"/>
      <c r="BK3400" s="14"/>
      <c r="BL3400" s="14"/>
      <c r="BM3400" s="14"/>
      <c r="BN3400" s="14"/>
    </row>
    <row r="3401" spans="4:66" x14ac:dyDescent="0.25">
      <c r="E3401" s="10"/>
      <c r="F3401" s="10"/>
      <c r="G3401" s="10"/>
      <c r="H3401" s="10"/>
      <c r="I3401" s="10"/>
      <c r="J3401" s="10"/>
      <c r="K3401" s="12"/>
      <c r="L3401" s="12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4"/>
      <c r="BK3401" s="14"/>
      <c r="BL3401" s="14"/>
      <c r="BM3401" s="14"/>
      <c r="BN3401" s="14"/>
    </row>
    <row r="3402" spans="4:66" x14ac:dyDescent="0.25">
      <c r="E3402" s="10"/>
      <c r="F3402" s="10"/>
      <c r="G3402" s="10"/>
      <c r="H3402" s="10"/>
      <c r="I3402" s="10"/>
      <c r="J3402" s="10"/>
      <c r="K3402" s="12"/>
      <c r="L3402" s="12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4"/>
      <c r="BK3402" s="14"/>
      <c r="BL3402" s="14"/>
      <c r="BM3402" s="14"/>
      <c r="BN3402" s="14"/>
    </row>
    <row r="3403" spans="4:66" x14ac:dyDescent="0.25">
      <c r="E3403" s="10"/>
      <c r="F3403" s="10"/>
      <c r="G3403" s="10"/>
      <c r="H3403" s="10"/>
      <c r="I3403" s="10"/>
      <c r="J3403" s="10"/>
      <c r="K3403" s="12"/>
      <c r="L3403" s="12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4"/>
      <c r="BK3403" s="14"/>
      <c r="BL3403" s="14"/>
      <c r="BM3403" s="14"/>
      <c r="BN3403" s="14"/>
    </row>
    <row r="3404" spans="4:66" x14ac:dyDescent="0.25">
      <c r="E3404" s="10"/>
      <c r="F3404" s="10"/>
      <c r="G3404" s="10"/>
      <c r="H3404" s="10"/>
      <c r="I3404" s="10"/>
      <c r="J3404" s="10"/>
      <c r="K3404" s="12"/>
      <c r="L3404" s="12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4"/>
      <c r="BK3404" s="14"/>
      <c r="BL3404" s="14"/>
      <c r="BM3404" s="14"/>
      <c r="BN3404" s="14"/>
    </row>
    <row r="3405" spans="4:66" x14ac:dyDescent="0.25">
      <c r="E3405" s="10"/>
      <c r="F3405" s="10"/>
      <c r="G3405" s="10"/>
      <c r="H3405" s="10"/>
      <c r="I3405" s="10"/>
      <c r="J3405" s="10"/>
      <c r="K3405" s="12"/>
      <c r="L3405" s="12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4"/>
      <c r="BK3405" s="14"/>
      <c r="BL3405" s="14"/>
      <c r="BM3405" s="14"/>
      <c r="BN3405" s="14"/>
    </row>
    <row r="3406" spans="4:66" x14ac:dyDescent="0.25">
      <c r="E3406" s="10"/>
      <c r="F3406" s="10"/>
      <c r="G3406" s="10"/>
      <c r="H3406" s="10"/>
      <c r="I3406" s="10"/>
      <c r="J3406" s="10"/>
      <c r="K3406" s="12"/>
      <c r="L3406" s="12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4"/>
      <c r="BK3406" s="14"/>
      <c r="BL3406" s="14"/>
      <c r="BM3406" s="14"/>
      <c r="BN3406" s="14"/>
    </row>
    <row r="3407" spans="4:66" x14ac:dyDescent="0.25">
      <c r="E3407" s="10"/>
      <c r="F3407" s="10"/>
      <c r="G3407" s="10"/>
      <c r="H3407" s="10"/>
      <c r="I3407" s="10"/>
      <c r="J3407" s="10"/>
      <c r="K3407" s="12"/>
      <c r="L3407" s="12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4"/>
      <c r="BK3407" s="14"/>
      <c r="BL3407" s="14"/>
      <c r="BM3407" s="14"/>
      <c r="BN3407" s="14"/>
    </row>
    <row r="3408" spans="4:66" x14ac:dyDescent="0.25">
      <c r="E3408" s="10"/>
      <c r="F3408" s="10"/>
      <c r="G3408" s="10"/>
      <c r="H3408" s="10"/>
      <c r="I3408" s="10"/>
      <c r="J3408" s="10"/>
      <c r="K3408" s="12"/>
      <c r="L3408" s="12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4"/>
      <c r="BK3408" s="14"/>
      <c r="BL3408" s="14"/>
      <c r="BM3408" s="14"/>
      <c r="BN3408" s="14"/>
    </row>
    <row r="3409" spans="5:66" x14ac:dyDescent="0.25">
      <c r="E3409" s="10"/>
      <c r="F3409" s="10"/>
      <c r="G3409" s="10"/>
      <c r="H3409" s="10"/>
      <c r="I3409" s="10"/>
      <c r="J3409" s="10"/>
      <c r="K3409" s="12"/>
      <c r="L3409" s="12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4"/>
      <c r="BK3409" s="14"/>
      <c r="BL3409" s="14"/>
      <c r="BM3409" s="14"/>
      <c r="BN3409" s="14"/>
    </row>
    <row r="3410" spans="5:66" x14ac:dyDescent="0.25">
      <c r="E3410" s="10"/>
      <c r="F3410" s="10"/>
      <c r="G3410" s="10"/>
      <c r="H3410" s="10"/>
      <c r="I3410" s="10"/>
      <c r="J3410" s="10"/>
      <c r="K3410" s="12"/>
      <c r="L3410" s="12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4"/>
      <c r="BK3410" s="14"/>
      <c r="BL3410" s="14"/>
      <c r="BM3410" s="14"/>
      <c r="BN3410" s="14"/>
    </row>
    <row r="3411" spans="5:66" x14ac:dyDescent="0.25">
      <c r="E3411" s="10"/>
      <c r="F3411" s="10"/>
      <c r="G3411" s="10"/>
      <c r="H3411" s="10"/>
      <c r="I3411" s="10"/>
      <c r="J3411" s="10"/>
      <c r="K3411" s="12"/>
      <c r="L3411" s="12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4"/>
      <c r="BK3411" s="14"/>
      <c r="BL3411" s="14"/>
      <c r="BM3411" s="14"/>
      <c r="BN3411" s="14"/>
    </row>
    <row r="3412" spans="5:66" x14ac:dyDescent="0.25">
      <c r="E3412" s="10"/>
      <c r="F3412" s="10"/>
      <c r="G3412" s="10"/>
      <c r="H3412" s="10"/>
      <c r="I3412" s="10"/>
      <c r="J3412" s="10"/>
      <c r="K3412" s="12"/>
      <c r="L3412" s="12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4"/>
      <c r="BK3412" s="14"/>
      <c r="BL3412" s="14"/>
      <c r="BM3412" s="14"/>
      <c r="BN3412" s="14"/>
    </row>
    <row r="3413" spans="5:66" x14ac:dyDescent="0.25">
      <c r="E3413" s="10"/>
      <c r="F3413" s="10"/>
      <c r="G3413" s="10"/>
      <c r="H3413" s="10"/>
      <c r="I3413" s="10"/>
      <c r="J3413" s="10"/>
      <c r="K3413" s="12"/>
      <c r="L3413" s="12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4"/>
      <c r="BK3413" s="14"/>
      <c r="BL3413" s="14"/>
      <c r="BM3413" s="14"/>
      <c r="BN3413" s="14"/>
    </row>
    <row r="3414" spans="5:66" x14ac:dyDescent="0.25">
      <c r="E3414" s="10"/>
      <c r="F3414" s="10"/>
      <c r="G3414" s="10"/>
      <c r="H3414" s="10"/>
      <c r="I3414" s="10"/>
      <c r="J3414" s="10"/>
      <c r="K3414" s="12"/>
      <c r="L3414" s="12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4"/>
      <c r="BK3414" s="14"/>
      <c r="BL3414" s="14"/>
      <c r="BM3414" s="14"/>
      <c r="BN3414" s="14"/>
    </row>
    <row r="3415" spans="5:66" x14ac:dyDescent="0.25">
      <c r="E3415" s="10"/>
      <c r="F3415" s="10"/>
      <c r="G3415" s="10"/>
      <c r="H3415" s="10"/>
      <c r="I3415" s="10"/>
      <c r="J3415" s="10"/>
      <c r="K3415" s="12"/>
      <c r="L3415" s="12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4"/>
      <c r="BK3415" s="14"/>
      <c r="BL3415" s="14"/>
      <c r="BM3415" s="14"/>
      <c r="BN3415" s="14"/>
    </row>
    <row r="3416" spans="5:66" x14ac:dyDescent="0.25">
      <c r="E3416" s="10"/>
      <c r="F3416" s="10"/>
      <c r="G3416" s="10"/>
      <c r="H3416" s="10"/>
      <c r="I3416" s="10"/>
      <c r="J3416" s="10"/>
      <c r="K3416" s="12"/>
      <c r="L3416" s="12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4"/>
      <c r="BK3416" s="14"/>
      <c r="BL3416" s="14"/>
      <c r="BM3416" s="14"/>
      <c r="BN3416" s="14"/>
    </row>
    <row r="3417" spans="5:66" x14ac:dyDescent="0.25">
      <c r="E3417" s="10"/>
      <c r="F3417" s="10"/>
      <c r="G3417" s="10"/>
      <c r="H3417" s="10"/>
      <c r="I3417" s="10"/>
      <c r="J3417" s="10"/>
      <c r="K3417" s="12"/>
      <c r="L3417" s="12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4"/>
      <c r="BK3417" s="14"/>
      <c r="BL3417" s="14"/>
      <c r="BM3417" s="14"/>
      <c r="BN3417" s="14"/>
    </row>
    <row r="3418" spans="5:66" x14ac:dyDescent="0.25">
      <c r="E3418" s="10"/>
      <c r="F3418" s="10"/>
      <c r="G3418" s="10"/>
      <c r="H3418" s="10"/>
      <c r="I3418" s="10"/>
      <c r="J3418" s="10"/>
      <c r="K3418" s="12"/>
      <c r="L3418" s="12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4"/>
      <c r="BK3418" s="14"/>
      <c r="BL3418" s="14"/>
      <c r="BM3418" s="14"/>
      <c r="BN3418" s="14"/>
    </row>
    <row r="3419" spans="5:66" x14ac:dyDescent="0.25">
      <c r="E3419" s="10"/>
      <c r="F3419" s="10"/>
      <c r="G3419" s="10"/>
      <c r="H3419" s="10"/>
      <c r="I3419" s="10"/>
      <c r="J3419" s="10"/>
      <c r="K3419" s="12"/>
      <c r="L3419" s="12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4"/>
      <c r="BK3419" s="14"/>
      <c r="BL3419" s="14"/>
      <c r="BM3419" s="14"/>
      <c r="BN3419" s="14"/>
    </row>
    <row r="3420" spans="5:66" x14ac:dyDescent="0.25">
      <c r="E3420" s="10"/>
      <c r="F3420" s="10"/>
      <c r="G3420" s="10"/>
      <c r="H3420" s="10"/>
      <c r="I3420" s="10"/>
      <c r="J3420" s="10"/>
      <c r="K3420" s="12"/>
      <c r="L3420" s="12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4"/>
      <c r="BK3420" s="14"/>
      <c r="BL3420" s="14"/>
      <c r="BM3420" s="14"/>
      <c r="BN3420" s="14"/>
    </row>
    <row r="3421" spans="5:66" x14ac:dyDescent="0.25">
      <c r="E3421" s="10"/>
      <c r="F3421" s="10"/>
      <c r="G3421" s="10"/>
      <c r="H3421" s="10"/>
      <c r="I3421" s="10"/>
      <c r="J3421" s="10"/>
      <c r="K3421" s="12"/>
      <c r="L3421" s="12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4"/>
      <c r="BK3421" s="14"/>
      <c r="BL3421" s="14"/>
      <c r="BM3421" s="14"/>
      <c r="BN3421" s="14"/>
    </row>
    <row r="3422" spans="5:66" x14ac:dyDescent="0.25">
      <c r="E3422" s="10"/>
      <c r="F3422" s="10"/>
      <c r="G3422" s="10"/>
      <c r="H3422" s="10"/>
      <c r="I3422" s="10"/>
      <c r="J3422" s="10"/>
      <c r="K3422" s="12"/>
      <c r="L3422" s="12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4"/>
      <c r="BK3422" s="14"/>
      <c r="BL3422" s="14"/>
      <c r="BM3422" s="14"/>
      <c r="BN3422" s="14"/>
    </row>
    <row r="3423" spans="5:66" x14ac:dyDescent="0.25">
      <c r="E3423" s="10"/>
      <c r="F3423" s="10"/>
      <c r="G3423" s="10"/>
      <c r="H3423" s="10"/>
      <c r="I3423" s="10"/>
      <c r="J3423" s="10"/>
      <c r="K3423" s="12"/>
      <c r="L3423" s="12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4"/>
      <c r="BK3423" s="14"/>
      <c r="BL3423" s="14"/>
      <c r="BM3423" s="14"/>
      <c r="BN3423" s="14"/>
    </row>
    <row r="3424" spans="5:66" x14ac:dyDescent="0.25">
      <c r="E3424" s="10"/>
      <c r="F3424" s="10"/>
      <c r="G3424" s="10"/>
      <c r="H3424" s="10"/>
      <c r="I3424" s="10"/>
      <c r="J3424" s="10"/>
      <c r="K3424" s="12"/>
      <c r="L3424" s="12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4"/>
      <c r="BK3424" s="14"/>
      <c r="BL3424" s="14"/>
      <c r="BM3424" s="14"/>
      <c r="BN3424" s="14"/>
    </row>
    <row r="3425" spans="5:66" x14ac:dyDescent="0.25">
      <c r="E3425" s="10"/>
      <c r="F3425" s="10"/>
      <c r="G3425" s="10"/>
      <c r="H3425" s="10"/>
      <c r="I3425" s="10"/>
      <c r="J3425" s="10"/>
      <c r="K3425" s="12"/>
      <c r="L3425" s="12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4"/>
      <c r="BK3425" s="14"/>
      <c r="BL3425" s="14"/>
      <c r="BM3425" s="14"/>
      <c r="BN3425" s="14"/>
    </row>
    <row r="3426" spans="5:66" x14ac:dyDescent="0.25">
      <c r="E3426" s="10"/>
      <c r="F3426" s="10"/>
      <c r="G3426" s="10"/>
      <c r="H3426" s="10"/>
      <c r="I3426" s="10"/>
      <c r="J3426" s="10"/>
      <c r="K3426" s="12"/>
      <c r="L3426" s="12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4"/>
      <c r="BK3426" s="14"/>
      <c r="BL3426" s="14"/>
      <c r="BM3426" s="14"/>
      <c r="BN3426" s="14"/>
    </row>
    <row r="3427" spans="5:66" x14ac:dyDescent="0.25">
      <c r="E3427" s="10"/>
      <c r="F3427" s="10"/>
      <c r="G3427" s="10"/>
      <c r="H3427" s="10"/>
      <c r="I3427" s="10"/>
      <c r="J3427" s="10"/>
      <c r="K3427" s="12"/>
      <c r="L3427" s="12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4"/>
      <c r="BK3427" s="14"/>
      <c r="BL3427" s="14"/>
      <c r="BM3427" s="14"/>
      <c r="BN3427" s="14"/>
    </row>
    <row r="3428" spans="5:66" x14ac:dyDescent="0.25">
      <c r="E3428" s="10"/>
      <c r="F3428" s="10"/>
      <c r="G3428" s="10"/>
      <c r="H3428" s="10"/>
      <c r="I3428" s="10"/>
      <c r="J3428" s="10"/>
      <c r="K3428" s="12"/>
      <c r="L3428" s="12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4"/>
      <c r="BK3428" s="14"/>
      <c r="BL3428" s="14"/>
      <c r="BM3428" s="14"/>
      <c r="BN3428" s="14"/>
    </row>
    <row r="3429" spans="5:66" x14ac:dyDescent="0.25">
      <c r="E3429" s="10"/>
      <c r="F3429" s="10"/>
      <c r="G3429" s="10"/>
      <c r="H3429" s="10"/>
      <c r="I3429" s="10"/>
      <c r="J3429" s="10"/>
      <c r="K3429" s="12"/>
      <c r="L3429" s="12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4"/>
      <c r="BK3429" s="14"/>
      <c r="BL3429" s="14"/>
      <c r="BM3429" s="14"/>
      <c r="BN3429" s="14"/>
    </row>
    <row r="3430" spans="5:66" x14ac:dyDescent="0.25">
      <c r="E3430" s="10"/>
      <c r="F3430" s="10"/>
      <c r="G3430" s="10"/>
      <c r="H3430" s="10"/>
      <c r="I3430" s="10"/>
      <c r="J3430" s="10"/>
      <c r="K3430" s="12"/>
      <c r="L3430" s="12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4"/>
      <c r="BK3430" s="14"/>
      <c r="BL3430" s="14"/>
      <c r="BM3430" s="14"/>
      <c r="BN3430" s="14"/>
    </row>
    <row r="3431" spans="5:66" x14ac:dyDescent="0.25">
      <c r="E3431" s="10"/>
      <c r="F3431" s="10"/>
      <c r="G3431" s="10"/>
      <c r="H3431" s="10"/>
      <c r="I3431" s="10"/>
      <c r="J3431" s="10"/>
      <c r="K3431" s="12"/>
      <c r="L3431" s="12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4"/>
      <c r="BK3431" s="14"/>
      <c r="BL3431" s="14"/>
      <c r="BM3431" s="14"/>
      <c r="BN3431" s="14"/>
    </row>
    <row r="3432" spans="5:66" x14ac:dyDescent="0.25">
      <c r="E3432" s="10"/>
      <c r="F3432" s="10"/>
      <c r="G3432" s="10"/>
      <c r="H3432" s="10"/>
      <c r="I3432" s="10"/>
      <c r="J3432" s="10"/>
      <c r="K3432" s="12"/>
      <c r="L3432" s="12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4"/>
      <c r="BK3432" s="14"/>
      <c r="BL3432" s="14"/>
      <c r="BM3432" s="14"/>
      <c r="BN3432" s="14"/>
    </row>
    <row r="3433" spans="5:66" x14ac:dyDescent="0.25">
      <c r="E3433" s="10"/>
      <c r="F3433" s="10"/>
      <c r="G3433" s="10"/>
      <c r="H3433" s="10"/>
      <c r="I3433" s="10"/>
      <c r="J3433" s="10"/>
      <c r="K3433" s="12"/>
      <c r="L3433" s="12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4"/>
      <c r="BK3433" s="14"/>
      <c r="BL3433" s="14"/>
      <c r="BM3433" s="14"/>
      <c r="BN3433" s="14"/>
    </row>
    <row r="3434" spans="5:66" x14ac:dyDescent="0.25">
      <c r="E3434" s="10"/>
      <c r="F3434" s="10"/>
      <c r="G3434" s="10"/>
      <c r="H3434" s="10"/>
      <c r="I3434" s="10"/>
      <c r="J3434" s="10"/>
      <c r="K3434" s="12"/>
      <c r="L3434" s="12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4"/>
      <c r="BK3434" s="14"/>
      <c r="BL3434" s="14"/>
      <c r="BM3434" s="14"/>
      <c r="BN3434" s="14"/>
    </row>
    <row r="3435" spans="5:66" x14ac:dyDescent="0.25">
      <c r="E3435" s="10"/>
      <c r="F3435" s="10"/>
      <c r="G3435" s="10"/>
      <c r="H3435" s="10"/>
      <c r="I3435" s="10"/>
      <c r="J3435" s="10"/>
      <c r="K3435" s="12"/>
      <c r="L3435" s="12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4"/>
      <c r="BK3435" s="14"/>
      <c r="BL3435" s="14"/>
      <c r="BM3435" s="14"/>
      <c r="BN3435" s="14"/>
    </row>
    <row r="3436" spans="5:66" x14ac:dyDescent="0.25">
      <c r="E3436" s="10"/>
      <c r="F3436" s="10"/>
      <c r="G3436" s="10"/>
      <c r="H3436" s="10"/>
      <c r="I3436" s="10"/>
      <c r="J3436" s="10"/>
      <c r="K3436" s="12"/>
      <c r="L3436" s="12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4"/>
      <c r="BK3436" s="14"/>
      <c r="BL3436" s="14"/>
      <c r="BM3436" s="14"/>
      <c r="BN3436" s="14"/>
    </row>
    <row r="3437" spans="5:66" x14ac:dyDescent="0.25">
      <c r="E3437" s="10"/>
      <c r="F3437" s="10"/>
      <c r="G3437" s="10"/>
      <c r="H3437" s="10"/>
      <c r="I3437" s="10"/>
      <c r="J3437" s="10"/>
      <c r="K3437" s="12"/>
      <c r="L3437" s="12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4"/>
      <c r="BK3437" s="14"/>
      <c r="BL3437" s="14"/>
      <c r="BM3437" s="14"/>
      <c r="BN3437" s="14"/>
    </row>
    <row r="3438" spans="5:66" x14ac:dyDescent="0.25">
      <c r="E3438" s="10"/>
      <c r="F3438" s="10"/>
      <c r="G3438" s="10"/>
      <c r="H3438" s="10"/>
      <c r="I3438" s="10"/>
      <c r="J3438" s="10"/>
      <c r="K3438" s="12"/>
      <c r="L3438" s="12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4"/>
      <c r="BK3438" s="14"/>
      <c r="BL3438" s="14"/>
      <c r="BM3438" s="14"/>
      <c r="BN3438" s="14"/>
    </row>
    <row r="3439" spans="5:66" x14ac:dyDescent="0.25">
      <c r="E3439" s="10"/>
      <c r="F3439" s="10"/>
      <c r="G3439" s="10"/>
      <c r="H3439" s="10"/>
      <c r="I3439" s="10"/>
      <c r="J3439" s="10"/>
      <c r="K3439" s="12"/>
      <c r="L3439" s="12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4"/>
      <c r="BK3439" s="14"/>
      <c r="BL3439" s="14"/>
      <c r="BM3439" s="14"/>
      <c r="BN3439" s="14"/>
    </row>
    <row r="3440" spans="5:66" x14ac:dyDescent="0.25">
      <c r="E3440" s="10"/>
      <c r="F3440" s="10"/>
      <c r="G3440" s="10"/>
      <c r="H3440" s="10"/>
      <c r="I3440" s="10"/>
      <c r="J3440" s="10"/>
      <c r="K3440" s="12"/>
      <c r="L3440" s="12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4"/>
      <c r="BK3440" s="14"/>
      <c r="BL3440" s="14"/>
      <c r="BM3440" s="14"/>
      <c r="BN3440" s="14"/>
    </row>
    <row r="3441" spans="5:66" x14ac:dyDescent="0.25">
      <c r="E3441" s="10"/>
      <c r="F3441" s="10"/>
      <c r="G3441" s="10"/>
      <c r="H3441" s="10"/>
      <c r="I3441" s="10"/>
      <c r="J3441" s="10"/>
      <c r="K3441" s="12"/>
      <c r="L3441" s="12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4"/>
      <c r="BK3441" s="14"/>
      <c r="BL3441" s="14"/>
      <c r="BM3441" s="14"/>
      <c r="BN3441" s="14"/>
    </row>
    <row r="3442" spans="5:66" x14ac:dyDescent="0.25">
      <c r="E3442" s="10"/>
      <c r="F3442" s="10"/>
      <c r="G3442" s="10"/>
      <c r="H3442" s="10"/>
      <c r="I3442" s="10"/>
      <c r="J3442" s="10"/>
      <c r="K3442" s="12"/>
      <c r="L3442" s="12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4"/>
      <c r="BK3442" s="14"/>
      <c r="BL3442" s="14"/>
      <c r="BM3442" s="14"/>
      <c r="BN3442" s="14"/>
    </row>
    <row r="3443" spans="5:66" x14ac:dyDescent="0.25">
      <c r="E3443" s="10"/>
      <c r="F3443" s="10"/>
      <c r="G3443" s="10"/>
      <c r="H3443" s="10"/>
      <c r="I3443" s="10"/>
      <c r="J3443" s="10"/>
      <c r="K3443" s="12"/>
      <c r="L3443" s="12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4"/>
      <c r="BK3443" s="14"/>
      <c r="BL3443" s="14"/>
      <c r="BM3443" s="14"/>
      <c r="BN3443" s="14"/>
    </row>
    <row r="3444" spans="5:66" x14ac:dyDescent="0.25">
      <c r="E3444" s="10"/>
      <c r="F3444" s="10"/>
      <c r="G3444" s="10"/>
      <c r="H3444" s="10"/>
      <c r="I3444" s="10"/>
      <c r="J3444" s="10"/>
      <c r="K3444" s="12"/>
      <c r="L3444" s="12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4"/>
      <c r="BK3444" s="14"/>
      <c r="BL3444" s="14"/>
      <c r="BM3444" s="14"/>
      <c r="BN3444" s="14"/>
    </row>
    <row r="3445" spans="5:66" x14ac:dyDescent="0.25">
      <c r="E3445" s="10"/>
      <c r="F3445" s="10"/>
      <c r="G3445" s="10"/>
      <c r="H3445" s="10"/>
      <c r="I3445" s="10"/>
      <c r="J3445" s="10"/>
      <c r="K3445" s="12"/>
      <c r="L3445" s="12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4"/>
      <c r="BK3445" s="14"/>
      <c r="BL3445" s="14"/>
      <c r="BM3445" s="14"/>
      <c r="BN3445" s="14"/>
    </row>
    <row r="3446" spans="5:66" x14ac:dyDescent="0.25">
      <c r="E3446" s="10"/>
      <c r="F3446" s="10"/>
      <c r="G3446" s="10"/>
      <c r="H3446" s="10"/>
      <c r="I3446" s="10"/>
      <c r="J3446" s="10"/>
      <c r="K3446" s="12"/>
      <c r="L3446" s="12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4"/>
      <c r="BK3446" s="14"/>
      <c r="BL3446" s="14"/>
      <c r="BM3446" s="14"/>
      <c r="BN3446" s="14"/>
    </row>
    <row r="3447" spans="5:66" x14ac:dyDescent="0.25">
      <c r="E3447" s="10"/>
      <c r="F3447" s="10"/>
      <c r="G3447" s="10"/>
      <c r="H3447" s="10"/>
      <c r="I3447" s="10"/>
      <c r="J3447" s="10"/>
      <c r="K3447" s="12"/>
      <c r="L3447" s="12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4"/>
      <c r="BK3447" s="14"/>
      <c r="BL3447" s="14"/>
      <c r="BM3447" s="14"/>
      <c r="BN3447" s="14"/>
    </row>
    <row r="3448" spans="5:66" x14ac:dyDescent="0.25">
      <c r="E3448" s="10"/>
      <c r="F3448" s="10"/>
      <c r="G3448" s="10"/>
      <c r="H3448" s="10"/>
      <c r="I3448" s="10"/>
      <c r="J3448" s="10"/>
      <c r="K3448" s="12"/>
      <c r="L3448" s="12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4"/>
      <c r="BK3448" s="14"/>
      <c r="BL3448" s="14"/>
      <c r="BM3448" s="14"/>
      <c r="BN3448" s="14"/>
    </row>
    <row r="3449" spans="5:66" x14ac:dyDescent="0.25">
      <c r="E3449" s="10"/>
      <c r="F3449" s="10"/>
      <c r="G3449" s="10"/>
      <c r="H3449" s="10"/>
      <c r="I3449" s="10"/>
      <c r="J3449" s="10"/>
      <c r="K3449" s="12"/>
      <c r="L3449" s="12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4"/>
      <c r="BK3449" s="14"/>
      <c r="BL3449" s="14"/>
      <c r="BM3449" s="14"/>
      <c r="BN3449" s="14"/>
    </row>
    <row r="3450" spans="5:66" x14ac:dyDescent="0.25">
      <c r="E3450" s="10"/>
      <c r="F3450" s="10"/>
      <c r="G3450" s="10"/>
      <c r="H3450" s="10"/>
      <c r="I3450" s="10"/>
      <c r="J3450" s="10"/>
      <c r="K3450" s="12"/>
      <c r="L3450" s="12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4"/>
      <c r="BK3450" s="14"/>
      <c r="BL3450" s="14"/>
      <c r="BM3450" s="14"/>
      <c r="BN3450" s="14"/>
    </row>
    <row r="3451" spans="5:66" x14ac:dyDescent="0.25">
      <c r="E3451" s="10"/>
      <c r="F3451" s="10"/>
      <c r="G3451" s="10"/>
      <c r="H3451" s="10"/>
      <c r="I3451" s="10"/>
      <c r="J3451" s="10"/>
      <c r="K3451" s="12"/>
      <c r="L3451" s="12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4"/>
      <c r="BK3451" s="14"/>
      <c r="BL3451" s="14"/>
      <c r="BM3451" s="14"/>
      <c r="BN3451" s="14"/>
    </row>
    <row r="3452" spans="5:66" x14ac:dyDescent="0.25">
      <c r="E3452" s="10"/>
      <c r="F3452" s="10"/>
      <c r="G3452" s="10"/>
      <c r="H3452" s="10"/>
      <c r="I3452" s="10"/>
      <c r="J3452" s="10"/>
      <c r="K3452" s="12"/>
      <c r="L3452" s="12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4"/>
      <c r="BK3452" s="14"/>
      <c r="BL3452" s="14"/>
      <c r="BM3452" s="14"/>
      <c r="BN3452" s="14"/>
    </row>
    <row r="3453" spans="5:66" x14ac:dyDescent="0.25">
      <c r="E3453" s="10"/>
      <c r="F3453" s="10"/>
      <c r="G3453" s="10"/>
      <c r="H3453" s="10"/>
      <c r="I3453" s="10"/>
      <c r="J3453" s="10"/>
      <c r="K3453" s="12"/>
      <c r="L3453" s="12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4"/>
      <c r="BK3453" s="14"/>
      <c r="BL3453" s="14"/>
      <c r="BM3453" s="14"/>
      <c r="BN3453" s="14"/>
    </row>
    <row r="3454" spans="5:66" x14ac:dyDescent="0.25">
      <c r="E3454" s="10"/>
      <c r="F3454" s="10"/>
      <c r="G3454" s="10"/>
      <c r="H3454" s="10"/>
      <c r="I3454" s="10"/>
      <c r="J3454" s="10"/>
      <c r="K3454" s="12"/>
      <c r="L3454" s="12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4"/>
      <c r="BK3454" s="14"/>
      <c r="BL3454" s="14"/>
      <c r="BM3454" s="14"/>
      <c r="BN3454" s="14"/>
    </row>
    <row r="3455" spans="5:66" x14ac:dyDescent="0.25">
      <c r="E3455" s="10"/>
      <c r="F3455" s="10"/>
      <c r="G3455" s="10"/>
      <c r="H3455" s="10"/>
      <c r="I3455" s="10"/>
      <c r="J3455" s="10"/>
      <c r="K3455" s="12"/>
      <c r="L3455" s="12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4"/>
      <c r="BK3455" s="14"/>
      <c r="BL3455" s="14"/>
      <c r="BM3455" s="14"/>
      <c r="BN3455" s="14"/>
    </row>
    <row r="3456" spans="5:66" x14ac:dyDescent="0.25">
      <c r="E3456" s="10"/>
      <c r="F3456" s="10"/>
      <c r="G3456" s="10"/>
      <c r="H3456" s="10"/>
      <c r="I3456" s="10"/>
      <c r="J3456" s="10"/>
      <c r="K3456" s="12"/>
      <c r="L3456" s="12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4"/>
      <c r="BK3456" s="14"/>
      <c r="BL3456" s="14"/>
      <c r="BM3456" s="14"/>
      <c r="BN3456" s="14"/>
    </row>
    <row r="3457" spans="5:66" x14ac:dyDescent="0.25">
      <c r="E3457" s="10"/>
      <c r="F3457" s="10"/>
      <c r="G3457" s="10"/>
      <c r="H3457" s="10"/>
      <c r="I3457" s="10"/>
      <c r="J3457" s="10"/>
      <c r="K3457" s="12"/>
      <c r="L3457" s="12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4"/>
      <c r="BK3457" s="14"/>
      <c r="BL3457" s="14"/>
      <c r="BM3457" s="14"/>
      <c r="BN3457" s="14"/>
    </row>
    <row r="3458" spans="5:66" x14ac:dyDescent="0.25">
      <c r="E3458" s="10"/>
      <c r="F3458" s="10"/>
      <c r="G3458" s="10"/>
      <c r="H3458" s="10"/>
      <c r="I3458" s="10"/>
      <c r="J3458" s="10"/>
      <c r="K3458" s="12"/>
      <c r="L3458" s="12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4"/>
      <c r="BK3458" s="14"/>
      <c r="BL3458" s="14"/>
      <c r="BM3458" s="14"/>
      <c r="BN3458" s="14"/>
    </row>
    <row r="3459" spans="5:66" x14ac:dyDescent="0.25">
      <c r="E3459" s="10"/>
      <c r="F3459" s="10"/>
      <c r="G3459" s="10"/>
      <c r="H3459" s="10"/>
      <c r="I3459" s="10"/>
      <c r="J3459" s="10"/>
      <c r="K3459" s="12"/>
      <c r="L3459" s="12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4"/>
      <c r="BK3459" s="14"/>
      <c r="BL3459" s="14"/>
      <c r="BM3459" s="14"/>
      <c r="BN3459" s="14"/>
    </row>
    <row r="3460" spans="5:66" x14ac:dyDescent="0.25">
      <c r="E3460" s="10"/>
      <c r="F3460" s="10"/>
      <c r="G3460" s="10"/>
      <c r="H3460" s="10"/>
      <c r="I3460" s="10"/>
      <c r="J3460" s="10"/>
      <c r="K3460" s="12"/>
      <c r="L3460" s="12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4"/>
      <c r="BK3460" s="14"/>
      <c r="BL3460" s="14"/>
      <c r="BM3460" s="14"/>
      <c r="BN3460" s="14"/>
    </row>
    <row r="3461" spans="5:66" x14ac:dyDescent="0.25">
      <c r="E3461" s="10"/>
      <c r="F3461" s="10"/>
      <c r="G3461" s="10"/>
      <c r="H3461" s="10"/>
      <c r="I3461" s="10"/>
      <c r="J3461" s="10"/>
      <c r="K3461" s="12"/>
      <c r="L3461" s="12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4"/>
      <c r="BK3461" s="14"/>
      <c r="BL3461" s="14"/>
      <c r="BM3461" s="14"/>
      <c r="BN3461" s="14"/>
    </row>
    <row r="3462" spans="5:66" x14ac:dyDescent="0.25">
      <c r="E3462" s="10"/>
      <c r="F3462" s="10"/>
      <c r="G3462" s="10"/>
      <c r="H3462" s="10"/>
      <c r="I3462" s="10"/>
      <c r="J3462" s="10"/>
      <c r="K3462" s="12"/>
      <c r="L3462" s="12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4"/>
      <c r="BK3462" s="14"/>
      <c r="BL3462" s="14"/>
      <c r="BM3462" s="14"/>
      <c r="BN3462" s="14"/>
    </row>
    <row r="3463" spans="5:66" x14ac:dyDescent="0.25">
      <c r="E3463" s="10"/>
      <c r="F3463" s="10"/>
      <c r="G3463" s="10"/>
      <c r="H3463" s="10"/>
      <c r="I3463" s="10"/>
      <c r="J3463" s="10"/>
      <c r="K3463" s="12"/>
      <c r="L3463" s="12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4"/>
      <c r="BK3463" s="14"/>
      <c r="BL3463" s="14"/>
      <c r="BM3463" s="14"/>
      <c r="BN3463" s="14"/>
    </row>
    <row r="3464" spans="5:66" x14ac:dyDescent="0.25">
      <c r="E3464" s="10"/>
      <c r="F3464" s="10"/>
      <c r="G3464" s="10"/>
      <c r="H3464" s="10"/>
      <c r="I3464" s="10"/>
      <c r="J3464" s="10"/>
      <c r="K3464" s="12"/>
      <c r="L3464" s="12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4"/>
      <c r="BK3464" s="14"/>
      <c r="BL3464" s="14"/>
      <c r="BM3464" s="14"/>
      <c r="BN3464" s="14"/>
    </row>
    <row r="3465" spans="5:66" x14ac:dyDescent="0.25">
      <c r="E3465" s="10"/>
      <c r="F3465" s="10"/>
      <c r="G3465" s="10"/>
      <c r="H3465" s="10"/>
      <c r="I3465" s="10"/>
      <c r="J3465" s="10"/>
      <c r="K3465" s="12"/>
      <c r="L3465" s="12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4"/>
      <c r="BK3465" s="14"/>
      <c r="BL3465" s="14"/>
      <c r="BM3465" s="14"/>
      <c r="BN3465" s="14"/>
    </row>
    <row r="3466" spans="5:66" x14ac:dyDescent="0.25">
      <c r="E3466" s="10"/>
      <c r="F3466" s="10"/>
      <c r="G3466" s="10"/>
      <c r="H3466" s="10"/>
      <c r="I3466" s="10"/>
      <c r="J3466" s="10"/>
      <c r="K3466" s="12"/>
      <c r="L3466" s="12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4"/>
      <c r="BK3466" s="14"/>
      <c r="BL3466" s="14"/>
      <c r="BM3466" s="14"/>
      <c r="BN3466" s="14"/>
    </row>
    <row r="3467" spans="5:66" x14ac:dyDescent="0.25">
      <c r="E3467" s="10"/>
      <c r="F3467" s="10"/>
      <c r="G3467" s="10"/>
      <c r="H3467" s="10"/>
      <c r="I3467" s="10"/>
      <c r="J3467" s="10"/>
      <c r="K3467" s="12"/>
      <c r="L3467" s="12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4"/>
      <c r="BK3467" s="14"/>
      <c r="BL3467" s="14"/>
      <c r="BM3467" s="14"/>
      <c r="BN3467" s="14"/>
    </row>
    <row r="3468" spans="5:66" x14ac:dyDescent="0.25">
      <c r="E3468" s="10"/>
      <c r="F3468" s="10"/>
      <c r="G3468" s="10"/>
      <c r="H3468" s="10"/>
      <c r="I3468" s="10"/>
      <c r="J3468" s="10"/>
      <c r="K3468" s="12"/>
      <c r="L3468" s="12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4"/>
      <c r="BK3468" s="14"/>
      <c r="BL3468" s="14"/>
      <c r="BM3468" s="14"/>
      <c r="BN3468" s="14"/>
    </row>
    <row r="3469" spans="5:66" x14ac:dyDescent="0.25">
      <c r="E3469" s="10"/>
      <c r="F3469" s="10"/>
      <c r="G3469" s="10"/>
      <c r="H3469" s="10"/>
      <c r="I3469" s="10"/>
      <c r="J3469" s="10"/>
      <c r="K3469" s="12"/>
      <c r="L3469" s="12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4"/>
      <c r="BK3469" s="14"/>
      <c r="BL3469" s="14"/>
      <c r="BM3469" s="14"/>
      <c r="BN3469" s="14"/>
    </row>
    <row r="3470" spans="5:66" x14ac:dyDescent="0.25">
      <c r="E3470" s="10"/>
      <c r="F3470" s="10"/>
      <c r="G3470" s="10"/>
      <c r="H3470" s="10"/>
      <c r="I3470" s="10"/>
      <c r="J3470" s="10"/>
      <c r="K3470" s="12"/>
      <c r="L3470" s="12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4"/>
      <c r="BK3470" s="14"/>
      <c r="BL3470" s="14"/>
      <c r="BM3470" s="14"/>
      <c r="BN3470" s="14"/>
    </row>
    <row r="3471" spans="5:66" x14ac:dyDescent="0.25">
      <c r="E3471" s="10"/>
      <c r="F3471" s="10"/>
      <c r="G3471" s="10"/>
      <c r="H3471" s="10"/>
      <c r="I3471" s="10"/>
      <c r="J3471" s="10"/>
      <c r="K3471" s="12"/>
      <c r="L3471" s="12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4"/>
      <c r="BK3471" s="14"/>
      <c r="BL3471" s="14"/>
      <c r="BM3471" s="14"/>
      <c r="BN3471" s="14"/>
    </row>
    <row r="3472" spans="5:66" x14ac:dyDescent="0.25">
      <c r="E3472" s="10"/>
      <c r="F3472" s="10"/>
      <c r="G3472" s="10"/>
      <c r="H3472" s="10"/>
      <c r="I3472" s="10"/>
      <c r="J3472" s="10"/>
      <c r="K3472" s="12"/>
      <c r="L3472" s="12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4"/>
      <c r="BK3472" s="14"/>
      <c r="BL3472" s="14"/>
      <c r="BM3472" s="14"/>
      <c r="BN3472" s="14"/>
    </row>
    <row r="3473" spans="5:66" x14ac:dyDescent="0.25">
      <c r="E3473" s="10"/>
      <c r="F3473" s="10"/>
      <c r="G3473" s="10"/>
      <c r="H3473" s="10"/>
      <c r="I3473" s="10"/>
      <c r="J3473" s="10"/>
      <c r="K3473" s="12"/>
      <c r="L3473" s="12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4"/>
      <c r="BK3473" s="14"/>
      <c r="BL3473" s="14"/>
      <c r="BM3473" s="14"/>
      <c r="BN3473" s="14"/>
    </row>
    <row r="3474" spans="5:66" x14ac:dyDescent="0.25">
      <c r="E3474" s="10"/>
      <c r="F3474" s="10"/>
      <c r="G3474" s="10"/>
      <c r="H3474" s="10"/>
      <c r="I3474" s="10"/>
      <c r="J3474" s="10"/>
      <c r="K3474" s="12"/>
      <c r="L3474" s="12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4"/>
      <c r="BK3474" s="14"/>
      <c r="BL3474" s="14"/>
      <c r="BM3474" s="14"/>
      <c r="BN3474" s="14"/>
    </row>
    <row r="3475" spans="5:66" x14ac:dyDescent="0.25">
      <c r="E3475" s="10"/>
      <c r="F3475" s="10"/>
      <c r="G3475" s="10"/>
      <c r="H3475" s="10"/>
      <c r="I3475" s="10"/>
      <c r="J3475" s="10"/>
      <c r="K3475" s="12"/>
      <c r="L3475" s="12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4"/>
      <c r="BK3475" s="14"/>
      <c r="BL3475" s="14"/>
      <c r="BM3475" s="14"/>
      <c r="BN3475" s="14"/>
    </row>
    <row r="3476" spans="5:66" x14ac:dyDescent="0.25">
      <c r="E3476" s="10"/>
      <c r="F3476" s="10"/>
      <c r="G3476" s="10"/>
      <c r="H3476" s="10"/>
      <c r="I3476" s="10"/>
      <c r="J3476" s="10"/>
      <c r="K3476" s="12"/>
      <c r="L3476" s="12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4"/>
      <c r="BK3476" s="14"/>
      <c r="BL3476" s="14"/>
      <c r="BM3476" s="14"/>
      <c r="BN3476" s="14"/>
    </row>
    <row r="3477" spans="5:66" x14ac:dyDescent="0.25">
      <c r="E3477" s="10"/>
      <c r="F3477" s="10"/>
      <c r="G3477" s="10"/>
      <c r="H3477" s="10"/>
      <c r="I3477" s="10"/>
      <c r="J3477" s="10"/>
      <c r="K3477" s="12"/>
      <c r="L3477" s="12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4"/>
      <c r="BK3477" s="14"/>
      <c r="BL3477" s="14"/>
      <c r="BM3477" s="14"/>
      <c r="BN3477" s="14"/>
    </row>
    <row r="3478" spans="5:66" x14ac:dyDescent="0.25">
      <c r="E3478" s="10"/>
      <c r="F3478" s="10"/>
      <c r="G3478" s="10"/>
      <c r="H3478" s="10"/>
      <c r="I3478" s="10"/>
      <c r="J3478" s="10"/>
      <c r="K3478" s="12"/>
      <c r="L3478" s="12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4"/>
      <c r="BK3478" s="14"/>
      <c r="BL3478" s="14"/>
      <c r="BM3478" s="14"/>
      <c r="BN3478" s="14"/>
    </row>
    <row r="3479" spans="5:66" x14ac:dyDescent="0.25">
      <c r="E3479" s="10"/>
      <c r="F3479" s="10"/>
      <c r="G3479" s="10"/>
      <c r="H3479" s="10"/>
      <c r="I3479" s="10"/>
      <c r="J3479" s="10"/>
      <c r="K3479" s="12"/>
      <c r="L3479" s="12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4"/>
      <c r="BK3479" s="14"/>
      <c r="BL3479" s="14"/>
      <c r="BM3479" s="14"/>
      <c r="BN3479" s="14"/>
    </row>
    <row r="3480" spans="5:66" x14ac:dyDescent="0.25">
      <c r="E3480" s="10"/>
      <c r="F3480" s="10"/>
      <c r="G3480" s="10"/>
      <c r="H3480" s="10"/>
      <c r="I3480" s="10"/>
      <c r="J3480" s="10"/>
      <c r="K3480" s="12"/>
      <c r="L3480" s="12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4"/>
      <c r="BK3480" s="14"/>
      <c r="BL3480" s="14"/>
      <c r="BM3480" s="14"/>
      <c r="BN3480" s="14"/>
    </row>
    <row r="3481" spans="5:66" x14ac:dyDescent="0.25">
      <c r="E3481" s="10"/>
      <c r="F3481" s="10"/>
      <c r="G3481" s="10"/>
      <c r="H3481" s="10"/>
      <c r="I3481" s="10"/>
      <c r="J3481" s="10"/>
      <c r="K3481" s="12"/>
      <c r="L3481" s="12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4"/>
      <c r="BK3481" s="14"/>
      <c r="BL3481" s="14"/>
      <c r="BM3481" s="14"/>
      <c r="BN3481" s="14"/>
    </row>
    <row r="3482" spans="5:66" x14ac:dyDescent="0.25">
      <c r="E3482" s="10"/>
      <c r="F3482" s="10"/>
      <c r="G3482" s="10"/>
      <c r="H3482" s="10"/>
      <c r="I3482" s="10"/>
      <c r="J3482" s="10"/>
      <c r="K3482" s="12"/>
      <c r="L3482" s="12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4"/>
      <c r="BK3482" s="14"/>
      <c r="BL3482" s="14"/>
      <c r="BM3482" s="14"/>
      <c r="BN3482" s="14"/>
    </row>
    <row r="3483" spans="5:66" x14ac:dyDescent="0.25">
      <c r="E3483" s="10"/>
      <c r="F3483" s="10"/>
      <c r="G3483" s="10"/>
      <c r="H3483" s="10"/>
      <c r="I3483" s="10"/>
      <c r="J3483" s="10"/>
      <c r="K3483" s="12"/>
      <c r="L3483" s="12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4"/>
      <c r="BK3483" s="14"/>
      <c r="BL3483" s="14"/>
      <c r="BM3483" s="14"/>
      <c r="BN3483" s="14"/>
    </row>
    <row r="3484" spans="5:66" x14ac:dyDescent="0.25">
      <c r="E3484" s="10"/>
      <c r="F3484" s="10"/>
      <c r="G3484" s="10"/>
      <c r="H3484" s="10"/>
      <c r="I3484" s="10"/>
      <c r="J3484" s="10"/>
      <c r="K3484" s="12"/>
      <c r="L3484" s="12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4"/>
      <c r="BK3484" s="14"/>
      <c r="BL3484" s="14"/>
      <c r="BM3484" s="14"/>
      <c r="BN3484" s="14"/>
    </row>
    <row r="3485" spans="5:66" x14ac:dyDescent="0.25">
      <c r="E3485" s="10"/>
      <c r="F3485" s="10"/>
      <c r="G3485" s="10"/>
      <c r="H3485" s="10"/>
      <c r="I3485" s="10"/>
      <c r="J3485" s="10"/>
      <c r="K3485" s="12"/>
      <c r="L3485" s="12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4"/>
      <c r="BK3485" s="14"/>
      <c r="BL3485" s="14"/>
      <c r="BM3485" s="14"/>
      <c r="BN3485" s="14"/>
    </row>
    <row r="3486" spans="5:66" x14ac:dyDescent="0.25">
      <c r="E3486" s="10"/>
      <c r="F3486" s="10"/>
      <c r="G3486" s="10"/>
      <c r="H3486" s="10"/>
      <c r="I3486" s="10"/>
      <c r="J3486" s="10"/>
      <c r="K3486" s="12"/>
      <c r="L3486" s="12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4"/>
      <c r="BK3486" s="14"/>
      <c r="BL3486" s="14"/>
      <c r="BM3486" s="14"/>
      <c r="BN3486" s="14"/>
    </row>
    <row r="3487" spans="5:66" x14ac:dyDescent="0.25">
      <c r="E3487" s="10"/>
      <c r="F3487" s="10"/>
      <c r="G3487" s="10"/>
      <c r="H3487" s="10"/>
      <c r="I3487" s="10"/>
      <c r="J3487" s="10"/>
      <c r="K3487" s="12"/>
      <c r="L3487" s="12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4"/>
      <c r="BK3487" s="14"/>
      <c r="BL3487" s="14"/>
      <c r="BM3487" s="14"/>
      <c r="BN3487" s="14"/>
    </row>
    <row r="3488" spans="5:66" x14ac:dyDescent="0.25">
      <c r="E3488" s="10"/>
      <c r="F3488" s="10"/>
      <c r="G3488" s="10"/>
      <c r="H3488" s="10"/>
      <c r="I3488" s="10"/>
      <c r="J3488" s="10"/>
      <c r="K3488" s="12"/>
      <c r="L3488" s="12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4"/>
      <c r="BK3488" s="14"/>
      <c r="BL3488" s="14"/>
      <c r="BM3488" s="14"/>
      <c r="BN3488" s="14"/>
    </row>
    <row r="3489" spans="5:66" x14ac:dyDescent="0.25">
      <c r="E3489" s="10"/>
      <c r="F3489" s="10"/>
      <c r="G3489" s="10"/>
      <c r="H3489" s="10"/>
      <c r="I3489" s="10"/>
      <c r="J3489" s="10"/>
      <c r="K3489" s="12"/>
      <c r="L3489" s="12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4"/>
      <c r="BK3489" s="14"/>
      <c r="BL3489" s="14"/>
      <c r="BM3489" s="14"/>
      <c r="BN3489" s="14"/>
    </row>
    <row r="3490" spans="5:66" x14ac:dyDescent="0.25">
      <c r="E3490" s="10"/>
      <c r="F3490" s="10"/>
      <c r="G3490" s="10"/>
      <c r="H3490" s="10"/>
      <c r="I3490" s="10"/>
      <c r="J3490" s="10"/>
      <c r="K3490" s="12"/>
      <c r="L3490" s="12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4"/>
      <c r="BK3490" s="14"/>
      <c r="BL3490" s="14"/>
      <c r="BM3490" s="14"/>
      <c r="BN3490" s="14"/>
    </row>
    <row r="3491" spans="5:66" x14ac:dyDescent="0.25">
      <c r="E3491" s="10"/>
      <c r="F3491" s="10"/>
      <c r="G3491" s="10"/>
      <c r="H3491" s="10"/>
      <c r="I3491" s="10"/>
      <c r="J3491" s="10"/>
      <c r="K3491" s="12"/>
      <c r="L3491" s="12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4"/>
      <c r="BK3491" s="14"/>
      <c r="BL3491" s="14"/>
      <c r="BM3491" s="14"/>
      <c r="BN3491" s="14"/>
    </row>
    <row r="3492" spans="5:66" x14ac:dyDescent="0.25">
      <c r="E3492" s="10"/>
      <c r="F3492" s="10"/>
      <c r="G3492" s="10"/>
      <c r="H3492" s="10"/>
      <c r="I3492" s="10"/>
      <c r="J3492" s="10"/>
      <c r="K3492" s="12"/>
      <c r="L3492" s="12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4"/>
      <c r="BK3492" s="14"/>
      <c r="BL3492" s="14"/>
      <c r="BM3492" s="14"/>
      <c r="BN3492" s="14"/>
    </row>
    <row r="3493" spans="5:66" x14ac:dyDescent="0.25">
      <c r="E3493" s="10"/>
      <c r="F3493" s="10"/>
      <c r="G3493" s="10"/>
      <c r="H3493" s="10"/>
      <c r="I3493" s="10"/>
      <c r="J3493" s="10"/>
      <c r="K3493" s="12"/>
      <c r="L3493" s="12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4"/>
      <c r="BK3493" s="14"/>
      <c r="BL3493" s="14"/>
      <c r="BM3493" s="14"/>
      <c r="BN3493" s="14"/>
    </row>
    <row r="3494" spans="5:66" x14ac:dyDescent="0.25">
      <c r="E3494" s="10"/>
      <c r="F3494" s="10"/>
      <c r="G3494" s="10"/>
      <c r="H3494" s="10"/>
      <c r="I3494" s="10"/>
      <c r="J3494" s="10"/>
      <c r="K3494" s="12"/>
      <c r="L3494" s="12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4"/>
      <c r="BK3494" s="14"/>
      <c r="BL3494" s="14"/>
      <c r="BM3494" s="14"/>
      <c r="BN3494" s="14"/>
    </row>
    <row r="3495" spans="5:66" x14ac:dyDescent="0.25">
      <c r="E3495" s="10"/>
      <c r="F3495" s="10"/>
      <c r="G3495" s="10"/>
      <c r="H3495" s="10"/>
      <c r="I3495" s="10"/>
      <c r="J3495" s="10"/>
      <c r="K3495" s="12"/>
      <c r="L3495" s="12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4"/>
      <c r="BK3495" s="14"/>
      <c r="BL3495" s="14"/>
      <c r="BM3495" s="14"/>
      <c r="BN3495" s="14"/>
    </row>
    <row r="3496" spans="5:66" x14ac:dyDescent="0.25">
      <c r="E3496" s="10"/>
      <c r="F3496" s="10"/>
      <c r="G3496" s="10"/>
      <c r="H3496" s="10"/>
      <c r="I3496" s="10"/>
      <c r="J3496" s="10"/>
      <c r="K3496" s="12"/>
      <c r="L3496" s="12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4"/>
      <c r="BK3496" s="14"/>
      <c r="BL3496" s="14"/>
      <c r="BM3496" s="14"/>
      <c r="BN3496" s="14"/>
    </row>
    <row r="3497" spans="5:66" x14ac:dyDescent="0.25">
      <c r="E3497" s="10"/>
      <c r="F3497" s="10"/>
      <c r="G3497" s="10"/>
      <c r="H3497" s="10"/>
      <c r="I3497" s="10"/>
      <c r="J3497" s="10"/>
      <c r="K3497" s="12"/>
      <c r="L3497" s="12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4"/>
      <c r="BK3497" s="14"/>
      <c r="BL3497" s="14"/>
      <c r="BM3497" s="14"/>
      <c r="BN3497" s="14"/>
    </row>
    <row r="3498" spans="5:66" x14ac:dyDescent="0.25">
      <c r="E3498" s="10"/>
      <c r="F3498" s="10"/>
      <c r="G3498" s="10"/>
      <c r="H3498" s="10"/>
      <c r="I3498" s="10"/>
      <c r="J3498" s="10"/>
      <c r="K3498" s="12"/>
      <c r="L3498" s="12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4"/>
      <c r="BK3498" s="14"/>
      <c r="BL3498" s="14"/>
      <c r="BM3498" s="14"/>
      <c r="BN3498" s="14"/>
    </row>
    <row r="3499" spans="5:66" x14ac:dyDescent="0.25">
      <c r="E3499" s="10"/>
      <c r="F3499" s="10"/>
      <c r="G3499" s="10"/>
      <c r="H3499" s="10"/>
      <c r="I3499" s="10"/>
      <c r="J3499" s="10"/>
      <c r="K3499" s="12"/>
      <c r="L3499" s="12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4"/>
      <c r="BK3499" s="14"/>
      <c r="BL3499" s="14"/>
      <c r="BM3499" s="14"/>
      <c r="BN3499" s="14"/>
    </row>
    <row r="3500" spans="5:66" x14ac:dyDescent="0.25">
      <c r="E3500" s="10"/>
      <c r="F3500" s="10"/>
      <c r="G3500" s="10"/>
      <c r="H3500" s="10"/>
      <c r="I3500" s="10"/>
      <c r="J3500" s="10"/>
      <c r="K3500" s="12"/>
      <c r="L3500" s="12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4"/>
      <c r="BK3500" s="14"/>
      <c r="BL3500" s="14"/>
      <c r="BM3500" s="14"/>
      <c r="BN3500" s="14"/>
    </row>
    <row r="3501" spans="5:66" x14ac:dyDescent="0.25">
      <c r="E3501" s="10"/>
      <c r="F3501" s="10"/>
      <c r="G3501" s="10"/>
      <c r="H3501" s="10"/>
      <c r="I3501" s="10"/>
      <c r="J3501" s="10"/>
      <c r="K3501" s="12"/>
      <c r="L3501" s="12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4"/>
      <c r="BK3501" s="14"/>
      <c r="BL3501" s="14"/>
      <c r="BM3501" s="14"/>
      <c r="BN3501" s="14"/>
    </row>
    <row r="3502" spans="5:66" x14ac:dyDescent="0.25">
      <c r="E3502" s="10"/>
      <c r="F3502" s="10"/>
      <c r="G3502" s="10"/>
      <c r="H3502" s="10"/>
      <c r="I3502" s="10"/>
      <c r="J3502" s="10"/>
      <c r="K3502" s="12"/>
      <c r="L3502" s="12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4"/>
      <c r="BK3502" s="14"/>
      <c r="BL3502" s="14"/>
      <c r="BM3502" s="14"/>
      <c r="BN3502" s="14"/>
    </row>
    <row r="3503" spans="5:66" x14ac:dyDescent="0.25">
      <c r="E3503" s="10"/>
      <c r="F3503" s="10"/>
      <c r="G3503" s="10"/>
      <c r="H3503" s="10"/>
      <c r="I3503" s="10"/>
      <c r="J3503" s="10"/>
      <c r="K3503" s="12"/>
      <c r="L3503" s="12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4"/>
      <c r="BK3503" s="14"/>
      <c r="BL3503" s="14"/>
      <c r="BM3503" s="14"/>
      <c r="BN3503" s="14"/>
    </row>
    <row r="3504" spans="5:66" x14ac:dyDescent="0.25">
      <c r="E3504" s="10"/>
      <c r="F3504" s="10"/>
      <c r="G3504" s="10"/>
      <c r="H3504" s="10"/>
      <c r="I3504" s="10"/>
      <c r="J3504" s="10"/>
      <c r="K3504" s="12"/>
      <c r="L3504" s="12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4"/>
      <c r="BK3504" s="14"/>
      <c r="BL3504" s="14"/>
      <c r="BM3504" s="14"/>
      <c r="BN3504" s="14"/>
    </row>
    <row r="3505" spans="5:66" x14ac:dyDescent="0.25">
      <c r="E3505" s="10"/>
      <c r="F3505" s="10"/>
      <c r="G3505" s="10"/>
      <c r="H3505" s="10"/>
      <c r="I3505" s="10"/>
      <c r="J3505" s="10"/>
      <c r="K3505" s="12"/>
      <c r="L3505" s="12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4"/>
      <c r="BK3505" s="14"/>
      <c r="BL3505" s="14"/>
      <c r="BM3505" s="14"/>
      <c r="BN3505" s="14"/>
    </row>
    <row r="3506" spans="5:66" x14ac:dyDescent="0.25">
      <c r="E3506" s="10"/>
      <c r="F3506" s="10"/>
      <c r="G3506" s="10"/>
      <c r="H3506" s="10"/>
      <c r="I3506" s="10"/>
      <c r="J3506" s="10"/>
      <c r="K3506" s="12"/>
      <c r="L3506" s="12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4"/>
      <c r="BK3506" s="14"/>
      <c r="BL3506" s="14"/>
      <c r="BM3506" s="14"/>
      <c r="BN3506" s="14"/>
    </row>
    <row r="3507" spans="5:66" x14ac:dyDescent="0.25">
      <c r="E3507" s="10"/>
      <c r="F3507" s="10"/>
      <c r="G3507" s="10"/>
      <c r="H3507" s="10"/>
      <c r="I3507" s="10"/>
      <c r="J3507" s="10"/>
      <c r="K3507" s="12"/>
      <c r="L3507" s="12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4"/>
      <c r="BK3507" s="14"/>
      <c r="BL3507" s="14"/>
      <c r="BM3507" s="14"/>
      <c r="BN3507" s="14"/>
    </row>
    <row r="3508" spans="5:66" x14ac:dyDescent="0.25">
      <c r="E3508" s="10"/>
      <c r="F3508" s="10"/>
      <c r="G3508" s="10"/>
      <c r="H3508" s="10"/>
      <c r="I3508" s="10"/>
      <c r="J3508" s="10"/>
      <c r="K3508" s="12"/>
      <c r="L3508" s="12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4"/>
      <c r="BK3508" s="14"/>
      <c r="BL3508" s="14"/>
      <c r="BM3508" s="14"/>
      <c r="BN3508" s="14"/>
    </row>
    <row r="3509" spans="5:66" x14ac:dyDescent="0.25">
      <c r="E3509" s="10"/>
      <c r="F3509" s="10"/>
      <c r="G3509" s="10"/>
      <c r="H3509" s="10"/>
      <c r="I3509" s="10"/>
      <c r="J3509" s="10"/>
      <c r="K3509" s="12"/>
      <c r="L3509" s="12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4"/>
      <c r="BK3509" s="14"/>
      <c r="BL3509" s="14"/>
      <c r="BM3509" s="14"/>
      <c r="BN3509" s="14"/>
    </row>
    <row r="3510" spans="5:66" x14ac:dyDescent="0.25">
      <c r="E3510" s="10"/>
      <c r="F3510" s="10"/>
      <c r="G3510" s="10"/>
      <c r="H3510" s="10"/>
      <c r="I3510" s="10"/>
      <c r="J3510" s="10"/>
      <c r="K3510" s="12"/>
      <c r="L3510" s="12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4"/>
      <c r="BK3510" s="14"/>
      <c r="BL3510" s="14"/>
      <c r="BM3510" s="14"/>
      <c r="BN3510" s="14"/>
    </row>
    <row r="3511" spans="5:66" x14ac:dyDescent="0.25">
      <c r="E3511" s="10"/>
      <c r="F3511" s="10"/>
      <c r="G3511" s="10"/>
      <c r="H3511" s="10"/>
      <c r="I3511" s="10"/>
      <c r="J3511" s="10"/>
      <c r="K3511" s="12"/>
      <c r="L3511" s="12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4"/>
      <c r="BK3511" s="14"/>
      <c r="BL3511" s="14"/>
      <c r="BM3511" s="14"/>
      <c r="BN3511" s="14"/>
    </row>
    <row r="3512" spans="5:66" x14ac:dyDescent="0.25">
      <c r="E3512" s="10"/>
      <c r="F3512" s="10"/>
      <c r="G3512" s="10"/>
      <c r="H3512" s="10"/>
      <c r="I3512" s="10"/>
      <c r="J3512" s="10"/>
      <c r="K3512" s="12"/>
      <c r="L3512" s="12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4"/>
      <c r="BK3512" s="14"/>
      <c r="BL3512" s="14"/>
      <c r="BM3512" s="14"/>
      <c r="BN3512" s="14"/>
    </row>
    <row r="3513" spans="5:66" x14ac:dyDescent="0.25">
      <c r="E3513" s="10"/>
      <c r="F3513" s="10"/>
      <c r="G3513" s="10"/>
      <c r="H3513" s="10"/>
      <c r="I3513" s="10"/>
      <c r="J3513" s="10"/>
      <c r="K3513" s="12"/>
      <c r="L3513" s="12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4"/>
      <c r="BK3513" s="14"/>
      <c r="BL3513" s="14"/>
      <c r="BM3513" s="14"/>
      <c r="BN3513" s="14"/>
    </row>
    <row r="3514" spans="5:66" x14ac:dyDescent="0.25">
      <c r="E3514" s="10"/>
      <c r="F3514" s="10"/>
      <c r="G3514" s="10"/>
      <c r="H3514" s="10"/>
      <c r="I3514" s="10"/>
      <c r="J3514" s="10"/>
      <c r="K3514" s="12"/>
      <c r="L3514" s="12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4"/>
      <c r="BK3514" s="14"/>
      <c r="BL3514" s="14"/>
      <c r="BM3514" s="14"/>
      <c r="BN3514" s="14"/>
    </row>
    <row r="3515" spans="5:66" x14ac:dyDescent="0.25">
      <c r="E3515" s="10"/>
      <c r="F3515" s="10"/>
      <c r="G3515" s="10"/>
      <c r="H3515" s="10"/>
      <c r="I3515" s="10"/>
      <c r="J3515" s="10"/>
      <c r="K3515" s="12"/>
      <c r="L3515" s="12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4"/>
      <c r="BK3515" s="14"/>
      <c r="BL3515" s="14"/>
      <c r="BM3515" s="14"/>
      <c r="BN3515" s="14"/>
    </row>
    <row r="3516" spans="5:66" x14ac:dyDescent="0.25">
      <c r="E3516" s="10"/>
      <c r="F3516" s="10"/>
      <c r="G3516" s="10"/>
      <c r="H3516" s="10"/>
      <c r="I3516" s="10"/>
      <c r="J3516" s="10"/>
      <c r="K3516" s="12"/>
      <c r="L3516" s="12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4"/>
      <c r="BK3516" s="14"/>
      <c r="BL3516" s="14"/>
      <c r="BM3516" s="14"/>
      <c r="BN3516" s="14"/>
    </row>
    <row r="3517" spans="5:66" x14ac:dyDescent="0.25">
      <c r="E3517" s="10"/>
      <c r="F3517" s="10"/>
      <c r="G3517" s="10"/>
      <c r="H3517" s="10"/>
      <c r="I3517" s="10"/>
      <c r="J3517" s="10"/>
      <c r="K3517" s="12"/>
      <c r="L3517" s="12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4"/>
      <c r="BK3517" s="14"/>
      <c r="BL3517" s="14"/>
      <c r="BM3517" s="14"/>
      <c r="BN3517" s="14"/>
    </row>
    <row r="3518" spans="5:66" x14ac:dyDescent="0.25">
      <c r="E3518" s="10"/>
      <c r="F3518" s="10"/>
      <c r="G3518" s="10"/>
      <c r="H3518" s="10"/>
      <c r="I3518" s="10"/>
      <c r="J3518" s="10"/>
      <c r="K3518" s="12"/>
      <c r="L3518" s="12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4"/>
      <c r="BK3518" s="14"/>
      <c r="BL3518" s="14"/>
      <c r="BM3518" s="14"/>
      <c r="BN3518" s="14"/>
    </row>
    <row r="3519" spans="5:66" x14ac:dyDescent="0.25">
      <c r="E3519" s="10"/>
      <c r="F3519" s="10"/>
      <c r="G3519" s="10"/>
      <c r="H3519" s="10"/>
      <c r="I3519" s="10"/>
      <c r="J3519" s="10"/>
      <c r="K3519" s="12"/>
      <c r="L3519" s="12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4"/>
      <c r="BK3519" s="14"/>
      <c r="BL3519" s="14"/>
      <c r="BM3519" s="14"/>
      <c r="BN3519" s="14"/>
    </row>
    <row r="3520" spans="5:66" x14ac:dyDescent="0.25">
      <c r="E3520" s="10"/>
      <c r="F3520" s="10"/>
      <c r="G3520" s="10"/>
      <c r="H3520" s="10"/>
      <c r="I3520" s="10"/>
      <c r="J3520" s="10"/>
      <c r="K3520" s="12"/>
      <c r="L3520" s="12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4"/>
      <c r="BK3520" s="14"/>
      <c r="BL3520" s="14"/>
      <c r="BM3520" s="14"/>
      <c r="BN3520" s="14"/>
    </row>
    <row r="3521" spans="5:66" x14ac:dyDescent="0.25">
      <c r="E3521" s="10"/>
      <c r="F3521" s="10"/>
      <c r="G3521" s="10"/>
      <c r="H3521" s="10"/>
      <c r="I3521" s="10"/>
      <c r="J3521" s="10"/>
      <c r="K3521" s="12"/>
      <c r="L3521" s="12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4"/>
      <c r="BK3521" s="14"/>
      <c r="BL3521" s="14"/>
      <c r="BM3521" s="14"/>
      <c r="BN3521" s="14"/>
    </row>
    <row r="3522" spans="5:66" x14ac:dyDescent="0.25">
      <c r="E3522" s="10"/>
      <c r="F3522" s="10"/>
      <c r="G3522" s="10"/>
      <c r="H3522" s="10"/>
      <c r="I3522" s="10"/>
      <c r="J3522" s="10"/>
      <c r="K3522" s="12"/>
      <c r="L3522" s="12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4"/>
      <c r="BK3522" s="14"/>
      <c r="BL3522" s="14"/>
      <c r="BM3522" s="14"/>
      <c r="BN3522" s="14"/>
    </row>
    <row r="3523" spans="5:66" x14ac:dyDescent="0.25">
      <c r="E3523" s="10"/>
      <c r="F3523" s="10"/>
      <c r="G3523" s="10"/>
      <c r="H3523" s="10"/>
      <c r="I3523" s="10"/>
      <c r="J3523" s="10"/>
      <c r="K3523" s="12"/>
      <c r="L3523" s="12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4"/>
      <c r="BK3523" s="14"/>
      <c r="BL3523" s="14"/>
      <c r="BM3523" s="14"/>
      <c r="BN3523" s="14"/>
    </row>
    <row r="3524" spans="5:66" x14ac:dyDescent="0.25">
      <c r="E3524" s="10"/>
      <c r="F3524" s="10"/>
      <c r="G3524" s="10"/>
      <c r="H3524" s="10"/>
      <c r="I3524" s="10"/>
      <c r="J3524" s="10"/>
      <c r="K3524" s="12"/>
      <c r="L3524" s="12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4"/>
      <c r="BK3524" s="14"/>
      <c r="BL3524" s="14"/>
      <c r="BM3524" s="14"/>
      <c r="BN3524" s="14"/>
    </row>
    <row r="3525" spans="5:66" x14ac:dyDescent="0.25">
      <c r="E3525" s="10"/>
      <c r="F3525" s="10"/>
      <c r="G3525" s="10"/>
      <c r="H3525" s="10"/>
      <c r="I3525" s="10"/>
      <c r="J3525" s="10"/>
      <c r="K3525" s="12"/>
      <c r="L3525" s="12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4"/>
      <c r="BK3525" s="14"/>
      <c r="BL3525" s="14"/>
      <c r="BM3525" s="14"/>
      <c r="BN3525" s="14"/>
    </row>
    <row r="3526" spans="5:66" x14ac:dyDescent="0.25">
      <c r="E3526" s="10"/>
      <c r="F3526" s="10"/>
      <c r="G3526" s="10"/>
      <c r="H3526" s="10"/>
      <c r="I3526" s="10"/>
      <c r="J3526" s="10"/>
      <c r="K3526" s="12"/>
      <c r="L3526" s="12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4"/>
      <c r="BK3526" s="14"/>
      <c r="BL3526" s="14"/>
      <c r="BM3526" s="14"/>
      <c r="BN3526" s="14"/>
    </row>
    <row r="3527" spans="5:66" x14ac:dyDescent="0.25">
      <c r="E3527" s="10"/>
      <c r="F3527" s="10"/>
      <c r="G3527" s="10"/>
      <c r="H3527" s="10"/>
      <c r="I3527" s="10"/>
      <c r="J3527" s="10"/>
      <c r="K3527" s="12"/>
      <c r="L3527" s="12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4"/>
      <c r="BK3527" s="14"/>
      <c r="BL3527" s="14"/>
      <c r="BM3527" s="14"/>
      <c r="BN3527" s="14"/>
    </row>
    <row r="3528" spans="5:66" x14ac:dyDescent="0.25">
      <c r="E3528" s="10"/>
      <c r="F3528" s="10"/>
      <c r="G3528" s="10"/>
      <c r="H3528" s="10"/>
      <c r="I3528" s="10"/>
      <c r="J3528" s="10"/>
      <c r="K3528" s="12"/>
      <c r="L3528" s="12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4"/>
      <c r="BK3528" s="14"/>
      <c r="BL3528" s="14"/>
      <c r="BM3528" s="14"/>
      <c r="BN3528" s="14"/>
    </row>
    <row r="3529" spans="5:66" x14ac:dyDescent="0.25">
      <c r="E3529" s="10"/>
      <c r="F3529" s="10"/>
      <c r="G3529" s="10"/>
      <c r="H3529" s="10"/>
      <c r="I3529" s="10"/>
      <c r="J3529" s="10"/>
      <c r="K3529" s="12"/>
      <c r="L3529" s="12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4"/>
      <c r="BK3529" s="14"/>
      <c r="BL3529" s="14"/>
      <c r="BM3529" s="14"/>
      <c r="BN3529" s="14"/>
    </row>
    <row r="3530" spans="5:66" x14ac:dyDescent="0.25">
      <c r="E3530" s="10"/>
      <c r="F3530" s="10"/>
      <c r="G3530" s="10"/>
      <c r="H3530" s="10"/>
      <c r="I3530" s="10"/>
      <c r="J3530" s="10"/>
      <c r="K3530" s="12"/>
      <c r="L3530" s="12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4"/>
      <c r="BK3530" s="14"/>
      <c r="BL3530" s="14"/>
      <c r="BM3530" s="14"/>
      <c r="BN3530" s="14"/>
    </row>
    <row r="3531" spans="5:66" x14ac:dyDescent="0.25">
      <c r="E3531" s="10"/>
      <c r="F3531" s="10"/>
      <c r="G3531" s="10"/>
      <c r="H3531" s="10"/>
      <c r="I3531" s="10"/>
      <c r="J3531" s="10"/>
      <c r="K3531" s="12"/>
      <c r="L3531" s="12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4"/>
      <c r="BK3531" s="14"/>
      <c r="BL3531" s="14"/>
      <c r="BM3531" s="14"/>
      <c r="BN3531" s="14"/>
    </row>
    <row r="3532" spans="5:66" x14ac:dyDescent="0.25">
      <c r="E3532" s="10"/>
      <c r="F3532" s="10"/>
      <c r="G3532" s="10"/>
      <c r="H3532" s="10"/>
      <c r="I3532" s="10"/>
      <c r="J3532" s="10"/>
      <c r="K3532" s="12"/>
      <c r="L3532" s="12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4"/>
      <c r="BK3532" s="14"/>
      <c r="BL3532" s="14"/>
      <c r="BM3532" s="14"/>
      <c r="BN3532" s="14"/>
    </row>
    <row r="3533" spans="5:66" x14ac:dyDescent="0.25">
      <c r="E3533" s="10"/>
      <c r="F3533" s="10"/>
      <c r="G3533" s="10"/>
      <c r="H3533" s="10"/>
      <c r="I3533" s="10"/>
      <c r="J3533" s="10"/>
      <c r="K3533" s="12"/>
      <c r="L3533" s="12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4"/>
      <c r="BK3533" s="14"/>
      <c r="BL3533" s="14"/>
      <c r="BM3533" s="14"/>
      <c r="BN3533" s="14"/>
    </row>
    <row r="3534" spans="5:66" x14ac:dyDescent="0.25">
      <c r="E3534" s="10"/>
      <c r="F3534" s="10"/>
      <c r="G3534" s="10"/>
      <c r="H3534" s="10"/>
      <c r="I3534" s="10"/>
      <c r="J3534" s="10"/>
      <c r="K3534" s="12"/>
      <c r="L3534" s="12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4"/>
      <c r="BK3534" s="14"/>
      <c r="BL3534" s="14"/>
      <c r="BM3534" s="14"/>
      <c r="BN3534" s="14"/>
    </row>
    <row r="3535" spans="5:66" x14ac:dyDescent="0.25">
      <c r="E3535" s="10"/>
      <c r="F3535" s="10"/>
      <c r="G3535" s="10"/>
      <c r="H3535" s="10"/>
      <c r="I3535" s="10"/>
      <c r="J3535" s="10"/>
      <c r="K3535" s="12"/>
      <c r="L3535" s="12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4"/>
      <c r="BK3535" s="14"/>
      <c r="BL3535" s="14"/>
      <c r="BM3535" s="14"/>
      <c r="BN3535" s="14"/>
    </row>
    <row r="3536" spans="5:66" x14ac:dyDescent="0.25">
      <c r="E3536" s="10"/>
      <c r="F3536" s="10"/>
      <c r="G3536" s="10"/>
      <c r="H3536" s="10"/>
      <c r="I3536" s="10"/>
      <c r="J3536" s="10"/>
      <c r="K3536" s="12"/>
      <c r="L3536" s="12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4"/>
      <c r="BK3536" s="14"/>
      <c r="BL3536" s="14"/>
      <c r="BM3536" s="14"/>
      <c r="BN3536" s="14"/>
    </row>
    <row r="3537" spans="5:66" x14ac:dyDescent="0.25">
      <c r="E3537" s="10"/>
      <c r="F3537" s="10"/>
      <c r="G3537" s="10"/>
      <c r="H3537" s="10"/>
      <c r="I3537" s="10"/>
      <c r="J3537" s="10"/>
      <c r="K3537" s="12"/>
      <c r="L3537" s="12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4"/>
      <c r="BK3537" s="14"/>
      <c r="BL3537" s="14"/>
      <c r="BM3537" s="14"/>
      <c r="BN3537" s="14"/>
    </row>
    <row r="3538" spans="5:66" x14ac:dyDescent="0.25">
      <c r="E3538" s="10"/>
      <c r="F3538" s="10"/>
      <c r="G3538" s="10"/>
      <c r="H3538" s="10"/>
      <c r="I3538" s="10"/>
      <c r="J3538" s="10"/>
      <c r="K3538" s="12"/>
      <c r="L3538" s="12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4"/>
      <c r="BK3538" s="14"/>
      <c r="BL3538" s="14"/>
      <c r="BM3538" s="14"/>
      <c r="BN3538" s="14"/>
    </row>
    <row r="3539" spans="5:66" x14ac:dyDescent="0.25">
      <c r="E3539" s="10"/>
      <c r="F3539" s="10"/>
      <c r="G3539" s="10"/>
      <c r="H3539" s="10"/>
      <c r="I3539" s="10"/>
      <c r="J3539" s="10"/>
      <c r="K3539" s="12"/>
      <c r="L3539" s="12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4"/>
      <c r="BK3539" s="14"/>
      <c r="BL3539" s="14"/>
      <c r="BM3539" s="14"/>
      <c r="BN3539" s="14"/>
    </row>
    <row r="3540" spans="5:66" x14ac:dyDescent="0.25">
      <c r="E3540" s="10"/>
      <c r="F3540" s="10"/>
      <c r="G3540" s="10"/>
      <c r="H3540" s="10"/>
      <c r="I3540" s="10"/>
      <c r="J3540" s="10"/>
      <c r="K3540" s="12"/>
      <c r="L3540" s="12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4"/>
      <c r="BK3540" s="14"/>
      <c r="BL3540" s="14"/>
      <c r="BM3540" s="14"/>
      <c r="BN3540" s="14"/>
    </row>
    <row r="3541" spans="5:66" x14ac:dyDescent="0.25">
      <c r="E3541" s="10"/>
      <c r="F3541" s="10"/>
      <c r="G3541" s="10"/>
      <c r="H3541" s="10"/>
      <c r="I3541" s="10"/>
      <c r="J3541" s="10"/>
      <c r="K3541" s="12"/>
      <c r="L3541" s="12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4"/>
      <c r="BK3541" s="14"/>
      <c r="BL3541" s="14"/>
      <c r="BM3541" s="14"/>
      <c r="BN3541" s="14"/>
    </row>
    <row r="3542" spans="5:66" x14ac:dyDescent="0.25">
      <c r="E3542" s="10"/>
      <c r="F3542" s="10"/>
      <c r="G3542" s="10"/>
      <c r="H3542" s="10"/>
      <c r="I3542" s="10"/>
      <c r="J3542" s="10"/>
      <c r="K3542" s="12"/>
      <c r="L3542" s="12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4"/>
      <c r="BK3542" s="14"/>
      <c r="BL3542" s="14"/>
      <c r="BM3542" s="14"/>
      <c r="BN3542" s="14"/>
    </row>
    <row r="3543" spans="5:66" x14ac:dyDescent="0.25">
      <c r="E3543" s="10"/>
      <c r="F3543" s="10"/>
      <c r="G3543" s="10"/>
      <c r="H3543" s="10"/>
      <c r="I3543" s="10"/>
      <c r="J3543" s="10"/>
      <c r="K3543" s="12"/>
      <c r="L3543" s="12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4"/>
      <c r="BK3543" s="14"/>
      <c r="BL3543" s="14"/>
      <c r="BM3543" s="14"/>
      <c r="BN3543" s="14"/>
    </row>
    <row r="3544" spans="5:66" x14ac:dyDescent="0.25">
      <c r="E3544" s="10"/>
      <c r="F3544" s="10"/>
      <c r="G3544" s="10"/>
      <c r="H3544" s="10"/>
      <c r="I3544" s="10"/>
      <c r="J3544" s="10"/>
      <c r="K3544" s="12"/>
      <c r="L3544" s="12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4"/>
      <c r="BK3544" s="14"/>
      <c r="BL3544" s="14"/>
      <c r="BM3544" s="14"/>
      <c r="BN3544" s="14"/>
    </row>
    <row r="3545" spans="5:66" x14ac:dyDescent="0.25">
      <c r="E3545" s="10"/>
      <c r="F3545" s="10"/>
      <c r="G3545" s="10"/>
      <c r="H3545" s="10"/>
      <c r="I3545" s="10"/>
      <c r="J3545" s="10"/>
      <c r="K3545" s="12"/>
      <c r="L3545" s="12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4"/>
      <c r="BK3545" s="14"/>
      <c r="BL3545" s="14"/>
      <c r="BM3545" s="14"/>
      <c r="BN3545" s="14"/>
    </row>
    <row r="3546" spans="5:66" x14ac:dyDescent="0.25">
      <c r="E3546" s="10"/>
      <c r="F3546" s="10"/>
      <c r="G3546" s="10"/>
      <c r="H3546" s="10"/>
      <c r="I3546" s="10"/>
      <c r="J3546" s="10"/>
      <c r="K3546" s="12"/>
      <c r="L3546" s="12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4"/>
      <c r="BK3546" s="14"/>
      <c r="BL3546" s="14"/>
      <c r="BM3546" s="14"/>
      <c r="BN3546" s="14"/>
    </row>
    <row r="3547" spans="5:66" x14ac:dyDescent="0.25">
      <c r="E3547" s="10"/>
      <c r="F3547" s="10"/>
      <c r="G3547" s="10"/>
      <c r="H3547" s="10"/>
      <c r="I3547" s="10"/>
      <c r="J3547" s="10"/>
      <c r="K3547" s="12"/>
      <c r="L3547" s="12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4"/>
      <c r="BK3547" s="14"/>
      <c r="BL3547" s="14"/>
      <c r="BM3547" s="14"/>
      <c r="BN3547" s="14"/>
    </row>
    <row r="3548" spans="5:66" x14ac:dyDescent="0.25">
      <c r="E3548" s="10"/>
      <c r="F3548" s="10"/>
      <c r="G3548" s="10"/>
      <c r="H3548" s="10"/>
      <c r="I3548" s="10"/>
      <c r="J3548" s="10"/>
      <c r="K3548" s="12"/>
      <c r="L3548" s="12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4"/>
      <c r="BK3548" s="14"/>
      <c r="BL3548" s="14"/>
      <c r="BM3548" s="14"/>
      <c r="BN3548" s="14"/>
    </row>
    <row r="3549" spans="5:66" x14ac:dyDescent="0.25">
      <c r="E3549" s="10"/>
      <c r="F3549" s="10"/>
      <c r="G3549" s="10"/>
      <c r="H3549" s="10"/>
      <c r="I3549" s="10"/>
      <c r="J3549" s="10"/>
      <c r="K3549" s="12"/>
      <c r="L3549" s="12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4"/>
      <c r="BK3549" s="14"/>
      <c r="BL3549" s="14"/>
      <c r="BM3549" s="14"/>
      <c r="BN3549" s="14"/>
    </row>
    <row r="3550" spans="5:66" x14ac:dyDescent="0.25">
      <c r="E3550" s="10"/>
      <c r="F3550" s="10"/>
      <c r="G3550" s="10"/>
      <c r="H3550" s="10"/>
      <c r="I3550" s="10"/>
      <c r="J3550" s="10"/>
      <c r="K3550" s="12"/>
      <c r="L3550" s="12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4"/>
      <c r="BK3550" s="14"/>
      <c r="BL3550" s="14"/>
      <c r="BM3550" s="14"/>
      <c r="BN3550" s="14"/>
    </row>
    <row r="3551" spans="5:66" x14ac:dyDescent="0.25">
      <c r="E3551" s="10"/>
      <c r="F3551" s="10"/>
      <c r="G3551" s="10"/>
      <c r="H3551" s="10"/>
      <c r="I3551" s="10"/>
      <c r="J3551" s="10"/>
      <c r="K3551" s="12"/>
      <c r="L3551" s="12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4"/>
      <c r="BK3551" s="14"/>
      <c r="BL3551" s="14"/>
      <c r="BM3551" s="14"/>
      <c r="BN3551" s="14"/>
    </row>
    <row r="3552" spans="5:66" x14ac:dyDescent="0.25">
      <c r="E3552" s="10"/>
      <c r="F3552" s="10"/>
      <c r="G3552" s="10"/>
      <c r="H3552" s="10"/>
      <c r="I3552" s="10"/>
      <c r="J3552" s="10"/>
      <c r="K3552" s="12"/>
      <c r="L3552" s="12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4"/>
      <c r="BK3552" s="14"/>
      <c r="BL3552" s="14"/>
      <c r="BM3552" s="14"/>
      <c r="BN3552" s="14"/>
    </row>
    <row r="3553" spans="5:66" x14ac:dyDescent="0.25">
      <c r="E3553" s="10"/>
      <c r="F3553" s="10"/>
      <c r="G3553" s="10"/>
      <c r="H3553" s="10"/>
      <c r="I3553" s="10"/>
      <c r="J3553" s="10"/>
      <c r="K3553" s="12"/>
      <c r="L3553" s="12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4"/>
      <c r="BK3553" s="14"/>
      <c r="BL3553" s="14"/>
      <c r="BM3553" s="14"/>
      <c r="BN3553" s="14"/>
    </row>
    <row r="3554" spans="5:66" x14ac:dyDescent="0.25">
      <c r="E3554" s="10"/>
      <c r="F3554" s="10"/>
      <c r="G3554" s="10"/>
      <c r="H3554" s="10"/>
      <c r="I3554" s="10"/>
      <c r="J3554" s="10"/>
      <c r="K3554" s="12"/>
      <c r="L3554" s="12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4"/>
      <c r="BK3554" s="14"/>
      <c r="BL3554" s="14"/>
      <c r="BM3554" s="14"/>
      <c r="BN3554" s="14"/>
    </row>
    <row r="3555" spans="5:66" x14ac:dyDescent="0.25">
      <c r="E3555" s="10"/>
      <c r="F3555" s="10"/>
      <c r="G3555" s="10"/>
      <c r="H3555" s="10"/>
      <c r="I3555" s="10"/>
      <c r="J3555" s="10"/>
      <c r="K3555" s="12"/>
      <c r="L3555" s="12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4"/>
      <c r="BK3555" s="14"/>
      <c r="BL3555" s="14"/>
      <c r="BM3555" s="14"/>
      <c r="BN3555" s="14"/>
    </row>
    <row r="3556" spans="5:66" x14ac:dyDescent="0.25">
      <c r="E3556" s="10"/>
      <c r="F3556" s="10"/>
      <c r="G3556" s="10"/>
      <c r="H3556" s="10"/>
      <c r="I3556" s="10"/>
      <c r="J3556" s="10"/>
      <c r="K3556" s="12"/>
      <c r="L3556" s="12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4"/>
      <c r="BK3556" s="14"/>
      <c r="BL3556" s="14"/>
      <c r="BM3556" s="14"/>
      <c r="BN3556" s="14"/>
    </row>
    <row r="3557" spans="5:66" x14ac:dyDescent="0.25">
      <c r="E3557" s="10"/>
      <c r="F3557" s="10"/>
      <c r="G3557" s="10"/>
      <c r="H3557" s="10"/>
      <c r="I3557" s="10"/>
      <c r="J3557" s="10"/>
      <c r="K3557" s="12"/>
      <c r="L3557" s="12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4"/>
      <c r="BK3557" s="14"/>
      <c r="BL3557" s="14"/>
      <c r="BM3557" s="14"/>
      <c r="BN3557" s="14"/>
    </row>
    <row r="3558" spans="5:66" x14ac:dyDescent="0.25">
      <c r="E3558" s="10"/>
      <c r="F3558" s="10"/>
      <c r="G3558" s="10"/>
      <c r="H3558" s="10"/>
      <c r="I3558" s="10"/>
      <c r="J3558" s="10"/>
      <c r="K3558" s="12"/>
      <c r="L3558" s="12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4"/>
      <c r="BK3558" s="14"/>
      <c r="BL3558" s="14"/>
      <c r="BM3558" s="14"/>
      <c r="BN3558" s="14"/>
    </row>
    <row r="3559" spans="5:66" x14ac:dyDescent="0.25">
      <c r="E3559" s="10"/>
      <c r="F3559" s="10"/>
      <c r="G3559" s="10"/>
      <c r="H3559" s="10"/>
      <c r="I3559" s="10"/>
      <c r="J3559" s="10"/>
      <c r="K3559" s="12"/>
      <c r="L3559" s="12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4"/>
      <c r="BK3559" s="14"/>
      <c r="BL3559" s="14"/>
      <c r="BM3559" s="14"/>
      <c r="BN3559" s="14"/>
    </row>
    <row r="3560" spans="5:66" x14ac:dyDescent="0.25">
      <c r="E3560" s="10"/>
      <c r="F3560" s="10"/>
      <c r="G3560" s="10"/>
      <c r="H3560" s="10"/>
      <c r="I3560" s="10"/>
      <c r="J3560" s="10"/>
      <c r="K3560" s="12"/>
      <c r="L3560" s="12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4"/>
      <c r="BK3560" s="14"/>
      <c r="BL3560" s="14"/>
      <c r="BM3560" s="14"/>
      <c r="BN3560" s="14"/>
    </row>
    <row r="3561" spans="5:66" x14ac:dyDescent="0.25">
      <c r="E3561" s="10"/>
      <c r="F3561" s="10"/>
      <c r="G3561" s="10"/>
      <c r="H3561" s="10"/>
      <c r="I3561" s="10"/>
      <c r="J3561" s="10"/>
      <c r="K3561" s="12"/>
      <c r="L3561" s="12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4"/>
      <c r="BK3561" s="14"/>
      <c r="BL3561" s="14"/>
      <c r="BM3561" s="14"/>
      <c r="BN3561" s="14"/>
    </row>
    <row r="3562" spans="5:66" x14ac:dyDescent="0.25">
      <c r="E3562" s="10"/>
      <c r="F3562" s="10"/>
      <c r="G3562" s="10"/>
      <c r="H3562" s="10"/>
      <c r="I3562" s="10"/>
      <c r="J3562" s="10"/>
      <c r="K3562" s="12"/>
      <c r="L3562" s="12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4"/>
      <c r="BK3562" s="14"/>
      <c r="BL3562" s="14"/>
      <c r="BM3562" s="14"/>
      <c r="BN3562" s="14"/>
    </row>
    <row r="3563" spans="5:66" x14ac:dyDescent="0.25">
      <c r="E3563" s="10"/>
      <c r="F3563" s="10"/>
      <c r="G3563" s="10"/>
      <c r="H3563" s="10"/>
      <c r="I3563" s="10"/>
      <c r="J3563" s="10"/>
      <c r="K3563" s="12"/>
      <c r="L3563" s="12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4"/>
      <c r="BK3563" s="14"/>
      <c r="BL3563" s="14"/>
      <c r="BM3563" s="14"/>
      <c r="BN3563" s="14"/>
    </row>
    <row r="3564" spans="5:66" x14ac:dyDescent="0.25">
      <c r="E3564" s="10"/>
      <c r="F3564" s="10"/>
      <c r="G3564" s="10"/>
      <c r="H3564" s="10"/>
      <c r="I3564" s="10"/>
      <c r="J3564" s="10"/>
      <c r="K3564" s="12"/>
      <c r="L3564" s="12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4"/>
      <c r="BK3564" s="14"/>
      <c r="BL3564" s="14"/>
      <c r="BM3564" s="14"/>
      <c r="BN3564" s="14"/>
    </row>
    <row r="3565" spans="5:66" x14ac:dyDescent="0.25">
      <c r="E3565" s="10"/>
      <c r="F3565" s="10"/>
      <c r="G3565" s="10"/>
      <c r="H3565" s="10"/>
      <c r="I3565" s="10"/>
      <c r="J3565" s="10"/>
      <c r="K3565" s="12"/>
      <c r="L3565" s="12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4"/>
      <c r="BK3565" s="14"/>
      <c r="BL3565" s="14"/>
      <c r="BM3565" s="14"/>
      <c r="BN3565" s="14"/>
    </row>
    <row r="3566" spans="5:66" x14ac:dyDescent="0.25">
      <c r="E3566" s="10"/>
      <c r="F3566" s="10"/>
      <c r="G3566" s="10"/>
      <c r="H3566" s="10"/>
      <c r="I3566" s="10"/>
      <c r="J3566" s="10"/>
      <c r="K3566" s="12"/>
      <c r="L3566" s="12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4"/>
      <c r="BK3566" s="14"/>
      <c r="BL3566" s="14"/>
      <c r="BM3566" s="14"/>
      <c r="BN3566" s="14"/>
    </row>
    <row r="3567" spans="5:66" x14ac:dyDescent="0.25">
      <c r="E3567" s="10"/>
      <c r="F3567" s="10"/>
      <c r="G3567" s="10"/>
      <c r="H3567" s="10"/>
      <c r="I3567" s="10"/>
      <c r="J3567" s="10"/>
      <c r="K3567" s="12"/>
      <c r="L3567" s="12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4"/>
      <c r="BK3567" s="14"/>
      <c r="BL3567" s="14"/>
      <c r="BM3567" s="14"/>
      <c r="BN3567" s="14"/>
    </row>
    <row r="3568" spans="5:66" x14ac:dyDescent="0.25">
      <c r="E3568" s="10"/>
      <c r="F3568" s="10"/>
      <c r="G3568" s="10"/>
      <c r="H3568" s="10"/>
      <c r="I3568" s="10"/>
      <c r="J3568" s="10"/>
      <c r="K3568" s="12"/>
      <c r="L3568" s="12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4"/>
      <c r="BK3568" s="14"/>
      <c r="BL3568" s="14"/>
      <c r="BM3568" s="14"/>
      <c r="BN3568" s="14"/>
    </row>
    <row r="3569" spans="5:66" x14ac:dyDescent="0.25">
      <c r="E3569" s="10"/>
      <c r="F3569" s="10"/>
      <c r="G3569" s="10"/>
      <c r="H3569" s="10"/>
      <c r="I3569" s="10"/>
      <c r="J3569" s="10"/>
      <c r="K3569" s="12"/>
      <c r="L3569" s="12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4"/>
      <c r="BK3569" s="14"/>
      <c r="BL3569" s="14"/>
      <c r="BM3569" s="14"/>
      <c r="BN3569" s="14"/>
    </row>
    <row r="3570" spans="5:66" x14ac:dyDescent="0.25">
      <c r="E3570" s="10"/>
      <c r="F3570" s="10"/>
      <c r="G3570" s="10"/>
      <c r="H3570" s="10"/>
      <c r="I3570" s="10"/>
      <c r="J3570" s="10"/>
      <c r="K3570" s="12"/>
      <c r="L3570" s="12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4"/>
      <c r="BK3570" s="14"/>
      <c r="BL3570" s="14"/>
      <c r="BM3570" s="14"/>
      <c r="BN3570" s="14"/>
    </row>
    <row r="3571" spans="5:66" x14ac:dyDescent="0.25">
      <c r="E3571" s="10"/>
      <c r="F3571" s="10"/>
      <c r="G3571" s="10"/>
      <c r="H3571" s="10"/>
      <c r="I3571" s="10"/>
      <c r="J3571" s="10"/>
      <c r="K3571" s="12"/>
      <c r="L3571" s="12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4"/>
      <c r="BK3571" s="14"/>
      <c r="BL3571" s="14"/>
      <c r="BM3571" s="14"/>
      <c r="BN3571" s="14"/>
    </row>
    <row r="3572" spans="5:66" x14ac:dyDescent="0.25">
      <c r="E3572" s="10"/>
      <c r="F3572" s="10"/>
      <c r="G3572" s="10"/>
      <c r="H3572" s="10"/>
      <c r="I3572" s="10"/>
      <c r="J3572" s="10"/>
      <c r="K3572" s="12"/>
      <c r="L3572" s="12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4"/>
      <c r="BK3572" s="14"/>
      <c r="BL3572" s="14"/>
      <c r="BM3572" s="14"/>
      <c r="BN3572" s="14"/>
    </row>
    <row r="3573" spans="5:66" x14ac:dyDescent="0.25">
      <c r="E3573" s="10"/>
      <c r="F3573" s="10"/>
      <c r="G3573" s="10"/>
      <c r="H3573" s="10"/>
      <c r="I3573" s="10"/>
      <c r="J3573" s="10"/>
      <c r="K3573" s="12"/>
      <c r="L3573" s="12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4"/>
      <c r="BK3573" s="14"/>
      <c r="BL3573" s="14"/>
      <c r="BM3573" s="14"/>
      <c r="BN3573" s="14"/>
    </row>
    <row r="3574" spans="5:66" x14ac:dyDescent="0.25">
      <c r="E3574" s="10"/>
      <c r="F3574" s="10"/>
      <c r="G3574" s="10"/>
      <c r="H3574" s="10"/>
      <c r="I3574" s="10"/>
      <c r="J3574" s="10"/>
      <c r="K3574" s="12"/>
      <c r="L3574" s="12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4"/>
      <c r="BK3574" s="14"/>
      <c r="BL3574" s="14"/>
      <c r="BM3574" s="14"/>
      <c r="BN3574" s="14"/>
    </row>
    <row r="3575" spans="5:66" x14ac:dyDescent="0.25">
      <c r="E3575" s="10"/>
      <c r="F3575" s="10"/>
      <c r="G3575" s="10"/>
      <c r="H3575" s="10"/>
      <c r="I3575" s="10"/>
      <c r="J3575" s="10"/>
      <c r="K3575" s="12"/>
      <c r="L3575" s="12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4"/>
      <c r="BK3575" s="14"/>
      <c r="BL3575" s="14"/>
      <c r="BM3575" s="14"/>
      <c r="BN3575" s="14"/>
    </row>
    <row r="3576" spans="5:66" x14ac:dyDescent="0.25">
      <c r="E3576" s="10"/>
      <c r="F3576" s="10"/>
      <c r="G3576" s="10"/>
      <c r="H3576" s="10"/>
      <c r="I3576" s="10"/>
      <c r="J3576" s="10"/>
      <c r="K3576" s="12"/>
      <c r="L3576" s="12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4"/>
      <c r="BK3576" s="14"/>
      <c r="BL3576" s="14"/>
      <c r="BM3576" s="14"/>
      <c r="BN3576" s="14"/>
    </row>
    <row r="3577" spans="5:66" x14ac:dyDescent="0.25">
      <c r="E3577" s="10"/>
      <c r="F3577" s="10"/>
      <c r="G3577" s="10"/>
      <c r="H3577" s="10"/>
      <c r="I3577" s="10"/>
      <c r="J3577" s="10"/>
      <c r="K3577" s="12"/>
      <c r="L3577" s="12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4"/>
      <c r="BK3577" s="14"/>
      <c r="BL3577" s="14"/>
      <c r="BM3577" s="14"/>
      <c r="BN3577" s="14"/>
    </row>
    <row r="3578" spans="5:66" x14ac:dyDescent="0.25">
      <c r="E3578" s="10"/>
      <c r="F3578" s="10"/>
      <c r="G3578" s="10"/>
      <c r="H3578" s="10"/>
      <c r="I3578" s="10"/>
      <c r="J3578" s="10"/>
      <c r="K3578" s="12"/>
      <c r="L3578" s="12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4"/>
      <c r="BK3578" s="14"/>
      <c r="BL3578" s="14"/>
      <c r="BM3578" s="14"/>
      <c r="BN3578" s="14"/>
    </row>
    <row r="3579" spans="5:66" x14ac:dyDescent="0.25">
      <c r="E3579" s="10"/>
      <c r="F3579" s="10"/>
      <c r="G3579" s="10"/>
      <c r="H3579" s="10"/>
      <c r="I3579" s="10"/>
      <c r="J3579" s="10"/>
      <c r="K3579" s="12"/>
      <c r="L3579" s="12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4"/>
      <c r="BK3579" s="14"/>
      <c r="BL3579" s="14"/>
      <c r="BM3579" s="14"/>
      <c r="BN3579" s="14"/>
    </row>
    <row r="3580" spans="5:66" x14ac:dyDescent="0.25">
      <c r="E3580" s="10"/>
      <c r="F3580" s="10"/>
      <c r="G3580" s="10"/>
      <c r="H3580" s="10"/>
      <c r="I3580" s="10"/>
      <c r="J3580" s="10"/>
      <c r="K3580" s="12"/>
      <c r="L3580" s="12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4"/>
      <c r="BK3580" s="14"/>
      <c r="BL3580" s="14"/>
      <c r="BM3580" s="14"/>
      <c r="BN3580" s="14"/>
    </row>
    <row r="3581" spans="5:66" x14ac:dyDescent="0.25">
      <c r="E3581" s="10"/>
      <c r="F3581" s="10"/>
      <c r="G3581" s="10"/>
      <c r="H3581" s="10"/>
      <c r="I3581" s="10"/>
      <c r="J3581" s="10"/>
      <c r="K3581" s="12"/>
      <c r="L3581" s="12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4"/>
      <c r="BK3581" s="14"/>
      <c r="BL3581" s="14"/>
      <c r="BM3581" s="14"/>
      <c r="BN3581" s="14"/>
    </row>
    <row r="3582" spans="5:66" x14ac:dyDescent="0.25">
      <c r="E3582" s="10"/>
      <c r="F3582" s="10"/>
      <c r="G3582" s="10"/>
      <c r="H3582" s="10"/>
      <c r="I3582" s="10"/>
      <c r="J3582" s="10"/>
      <c r="K3582" s="12"/>
      <c r="L3582" s="12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4"/>
      <c r="BK3582" s="14"/>
      <c r="BL3582" s="14"/>
      <c r="BM3582" s="14"/>
      <c r="BN3582" s="14"/>
    </row>
    <row r="3583" spans="5:66" x14ac:dyDescent="0.25">
      <c r="E3583" s="10"/>
      <c r="F3583" s="10"/>
      <c r="G3583" s="10"/>
      <c r="H3583" s="10"/>
      <c r="I3583" s="10"/>
      <c r="J3583" s="10"/>
      <c r="K3583" s="12"/>
      <c r="L3583" s="12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4"/>
      <c r="BK3583" s="14"/>
      <c r="BL3583" s="14"/>
      <c r="BM3583" s="14"/>
      <c r="BN3583" s="14"/>
    </row>
    <row r="3584" spans="5:66" x14ac:dyDescent="0.25">
      <c r="E3584" s="10"/>
      <c r="F3584" s="10"/>
      <c r="G3584" s="10"/>
      <c r="H3584" s="10"/>
      <c r="I3584" s="10"/>
      <c r="J3584" s="10"/>
      <c r="K3584" s="12"/>
      <c r="L3584" s="12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4"/>
      <c r="BK3584" s="14"/>
      <c r="BL3584" s="14"/>
      <c r="BM3584" s="14"/>
      <c r="BN3584" s="14"/>
    </row>
    <row r="3585" spans="4:66" x14ac:dyDescent="0.25">
      <c r="E3585" s="10"/>
      <c r="F3585" s="10"/>
      <c r="G3585" s="10"/>
      <c r="H3585" s="10"/>
      <c r="I3585" s="10"/>
      <c r="J3585" s="10"/>
      <c r="K3585" s="12"/>
      <c r="L3585" s="12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4"/>
      <c r="BK3585" s="14"/>
      <c r="BL3585" s="14"/>
      <c r="BM3585" s="14"/>
      <c r="BN3585" s="14"/>
    </row>
    <row r="3586" spans="4:66" x14ac:dyDescent="0.25">
      <c r="E3586" s="10"/>
      <c r="F3586" s="10"/>
      <c r="G3586" s="10"/>
      <c r="H3586" s="10"/>
      <c r="I3586" s="10"/>
      <c r="J3586" s="10"/>
      <c r="K3586" s="12"/>
      <c r="L3586" s="12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4"/>
      <c r="BK3586" s="14"/>
      <c r="BL3586" s="14"/>
      <c r="BM3586" s="14"/>
      <c r="BN3586" s="14"/>
    </row>
    <row r="3587" spans="4:66" x14ac:dyDescent="0.25">
      <c r="E3587" s="10"/>
      <c r="F3587" s="10"/>
      <c r="G3587" s="10"/>
      <c r="H3587" s="10"/>
      <c r="I3587" s="10"/>
      <c r="J3587" s="10"/>
      <c r="K3587" s="12"/>
      <c r="L3587" s="12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4"/>
      <c r="BK3587" s="14"/>
      <c r="BL3587" s="14"/>
      <c r="BM3587" s="14"/>
      <c r="BN3587" s="14"/>
    </row>
    <row r="3588" spans="4:66" x14ac:dyDescent="0.25">
      <c r="E3588" s="10"/>
      <c r="F3588" s="10"/>
      <c r="G3588" s="10"/>
      <c r="H3588" s="10"/>
      <c r="I3588" s="10"/>
      <c r="J3588" s="10"/>
      <c r="K3588" s="12"/>
      <c r="L3588" s="12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4"/>
      <c r="BK3588" s="14"/>
      <c r="BL3588" s="14"/>
      <c r="BM3588" s="14"/>
      <c r="BN3588" s="14"/>
    </row>
    <row r="3589" spans="4:66" x14ac:dyDescent="0.25">
      <c r="E3589" s="10"/>
      <c r="F3589" s="10"/>
      <c r="G3589" s="10"/>
      <c r="H3589" s="10"/>
      <c r="I3589" s="10"/>
      <c r="J3589" s="10"/>
      <c r="K3589" s="12"/>
      <c r="L3589" s="12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4"/>
      <c r="BK3589" s="14"/>
      <c r="BL3589" s="14"/>
      <c r="BM3589" s="14"/>
      <c r="BN3589" s="14"/>
    </row>
    <row r="3590" spans="4:66" x14ac:dyDescent="0.25">
      <c r="E3590" s="10"/>
      <c r="F3590" s="10"/>
      <c r="G3590" s="10"/>
      <c r="H3590" s="10"/>
      <c r="I3590" s="10"/>
      <c r="J3590" s="10"/>
      <c r="K3590" s="12"/>
      <c r="L3590" s="12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4"/>
      <c r="BK3590" s="14"/>
      <c r="BL3590" s="14"/>
      <c r="BM3590" s="14"/>
      <c r="BN3590" s="14"/>
    </row>
    <row r="3591" spans="4:66" x14ac:dyDescent="0.25">
      <c r="E3591" s="10"/>
      <c r="F3591" s="10"/>
      <c r="G3591" s="10"/>
      <c r="H3591" s="10"/>
      <c r="I3591" s="10"/>
      <c r="J3591" s="10"/>
      <c r="K3591" s="12"/>
      <c r="L3591" s="12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4"/>
      <c r="BK3591" s="14"/>
      <c r="BL3591" s="14"/>
      <c r="BM3591" s="14"/>
      <c r="BN3591" s="14"/>
    </row>
    <row r="3592" spans="4:66" x14ac:dyDescent="0.25">
      <c r="E3592" s="10"/>
      <c r="F3592" s="10"/>
      <c r="G3592" s="10"/>
      <c r="H3592" s="10"/>
      <c r="I3592" s="10"/>
      <c r="J3592" s="10"/>
      <c r="K3592" s="12"/>
      <c r="L3592" s="12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4"/>
      <c r="BK3592" s="14"/>
      <c r="BL3592" s="14"/>
      <c r="BM3592" s="14"/>
      <c r="BN3592" s="14"/>
    </row>
    <row r="3593" spans="4:66" s="15" customFormat="1" x14ac:dyDescent="0.25">
      <c r="D3593" s="16"/>
      <c r="K3593" s="17"/>
      <c r="L3593" s="17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  <c r="W3593" s="18"/>
      <c r="X3593" s="18"/>
      <c r="Y3593" s="18"/>
      <c r="Z3593" s="18"/>
      <c r="AA3593" s="18"/>
      <c r="AB3593" s="18"/>
      <c r="AC3593" s="18"/>
      <c r="AD3593" s="18"/>
      <c r="AE3593" s="18"/>
      <c r="AF3593" s="18"/>
      <c r="AG3593" s="18"/>
      <c r="AH3593" s="18"/>
      <c r="AI3593" s="18"/>
      <c r="AJ3593" s="18"/>
      <c r="AK3593" s="18"/>
      <c r="AL3593" s="18"/>
      <c r="AM3593" s="18"/>
      <c r="AN3593" s="18"/>
      <c r="AO3593" s="18"/>
      <c r="AP3593" s="18"/>
      <c r="AQ3593" s="18"/>
      <c r="AR3593" s="18"/>
      <c r="AS3593" s="18"/>
      <c r="AT3593" s="18"/>
      <c r="AU3593" s="18"/>
      <c r="AV3593" s="18"/>
      <c r="AW3593" s="18"/>
      <c r="AX3593" s="18"/>
      <c r="AY3593" s="18"/>
      <c r="AZ3593" s="18"/>
      <c r="BA3593" s="18"/>
      <c r="BB3593" s="18"/>
      <c r="BC3593" s="18"/>
      <c r="BD3593" s="18"/>
      <c r="BE3593" s="18"/>
      <c r="BF3593" s="18"/>
      <c r="BG3593" s="18"/>
      <c r="BH3593" s="18"/>
      <c r="BI3593" s="18"/>
      <c r="BJ3593" s="19"/>
      <c r="BK3593" s="19"/>
      <c r="BL3593" s="19"/>
      <c r="BM3593" s="19"/>
      <c r="BN3593" s="19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2"/>
      <c r="L3594" s="12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4"/>
      <c r="BK3594" s="14"/>
      <c r="BL3594" s="14"/>
      <c r="BM3594" s="14"/>
      <c r="BN3594" s="14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2"/>
      <c r="L3595" s="12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4"/>
      <c r="BK3595" s="14"/>
      <c r="BL3595" s="14"/>
      <c r="BM3595" s="14"/>
      <c r="BN3595" s="14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2"/>
      <c r="L3596" s="12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4"/>
      <c r="BK3596" s="14"/>
      <c r="BL3596" s="14"/>
      <c r="BM3596" s="14"/>
      <c r="BN3596" s="14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2"/>
      <c r="L3597" s="12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4"/>
      <c r="BK3597" s="14"/>
      <c r="BL3597" s="14"/>
      <c r="BM3597" s="14"/>
      <c r="BN3597" s="14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2"/>
      <c r="L3598" s="12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4"/>
      <c r="BK3598" s="14"/>
      <c r="BL3598" s="14"/>
      <c r="BM3598" s="14"/>
      <c r="BN3598" s="14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2"/>
      <c r="L3599" s="12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4"/>
      <c r="BK3599" s="14"/>
      <c r="BL3599" s="14"/>
      <c r="BM3599" s="14"/>
      <c r="BN3599" s="14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2"/>
      <c r="L3600" s="12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4"/>
      <c r="BK3600" s="14"/>
      <c r="BL3600" s="14"/>
      <c r="BM3600" s="14"/>
      <c r="BN3600" s="14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2"/>
      <c r="L3601" s="12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4"/>
      <c r="BK3601" s="14"/>
      <c r="BL3601" s="14"/>
      <c r="BM3601" s="14"/>
      <c r="BN3601" s="14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2"/>
      <c r="L3602" s="12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4"/>
      <c r="BK3602" s="14"/>
      <c r="BL3602" s="14"/>
      <c r="BM3602" s="14"/>
      <c r="BN3602" s="14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2"/>
      <c r="L3603" s="12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4"/>
      <c r="BK3603" s="14"/>
      <c r="BL3603" s="14"/>
      <c r="BM3603" s="14"/>
      <c r="BN3603" s="14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2"/>
      <c r="L3604" s="12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4"/>
      <c r="BK3604" s="14"/>
      <c r="BL3604" s="14"/>
      <c r="BM3604" s="14"/>
      <c r="BN3604" s="14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2"/>
      <c r="L3605" s="12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4"/>
      <c r="BK3605" s="14"/>
      <c r="BL3605" s="14"/>
      <c r="BM3605" s="14"/>
      <c r="BN3605" s="14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2"/>
      <c r="L3606" s="12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4"/>
      <c r="BK3606" s="14"/>
      <c r="BL3606" s="14"/>
      <c r="BM3606" s="14"/>
      <c r="BN3606" s="14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2"/>
      <c r="L3607" s="12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4"/>
      <c r="BK3607" s="14"/>
      <c r="BL3607" s="14"/>
      <c r="BM3607" s="14"/>
      <c r="BN3607" s="14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2"/>
      <c r="L3608" s="12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4"/>
      <c r="BK3608" s="14"/>
      <c r="BL3608" s="14"/>
      <c r="BM3608" s="14"/>
      <c r="BN3608" s="14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2"/>
      <c r="L3609" s="12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4"/>
      <c r="BK3609" s="14"/>
      <c r="BL3609" s="14"/>
      <c r="BM3609" s="14"/>
      <c r="BN3609" s="14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2"/>
      <c r="L3610" s="12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4"/>
      <c r="BK3610" s="14"/>
      <c r="BL3610" s="14"/>
      <c r="BM3610" s="14"/>
      <c r="BN3610" s="14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2"/>
      <c r="L3611" s="12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4"/>
      <c r="BK3611" s="14"/>
      <c r="BL3611" s="14"/>
      <c r="BM3611" s="14"/>
      <c r="BN3611" s="14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2"/>
      <c r="L3612" s="12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4"/>
      <c r="BK3612" s="14"/>
      <c r="BL3612" s="14"/>
      <c r="BM3612" s="14"/>
      <c r="BN3612" s="14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2"/>
      <c r="L3613" s="12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4"/>
      <c r="BK3613" s="14"/>
      <c r="BL3613" s="14"/>
      <c r="BM3613" s="14"/>
      <c r="BN3613" s="14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2"/>
      <c r="L3614" s="12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4"/>
      <c r="BK3614" s="14"/>
      <c r="BL3614" s="14"/>
      <c r="BM3614" s="14"/>
      <c r="BN3614" s="14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2"/>
      <c r="L3615" s="12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4"/>
      <c r="BK3615" s="14"/>
      <c r="BL3615" s="14"/>
      <c r="BM3615" s="14"/>
      <c r="BN3615" s="14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2"/>
      <c r="L3616" s="12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4"/>
      <c r="BK3616" s="14"/>
      <c r="BL3616" s="14"/>
      <c r="BM3616" s="14"/>
      <c r="BN3616" s="14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2"/>
      <c r="L3617" s="12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4"/>
      <c r="BK3617" s="14"/>
      <c r="BL3617" s="14"/>
      <c r="BM3617" s="14"/>
      <c r="BN3617" s="14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2"/>
      <c r="L3618" s="12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4"/>
      <c r="BK3618" s="14"/>
      <c r="BL3618" s="14"/>
      <c r="BM3618" s="14"/>
      <c r="BN3618" s="14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2"/>
      <c r="L3619" s="12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4"/>
      <c r="BK3619" s="14"/>
      <c r="BL3619" s="14"/>
      <c r="BM3619" s="14"/>
      <c r="BN3619" s="14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2"/>
      <c r="L3620" s="12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4"/>
      <c r="BK3620" s="14"/>
      <c r="BL3620" s="14"/>
      <c r="BM3620" s="14"/>
      <c r="BN3620" s="14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2"/>
      <c r="L3621" s="12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4"/>
      <c r="BK3621" s="14"/>
      <c r="BL3621" s="14"/>
      <c r="BM3621" s="14"/>
      <c r="BN3621" s="14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2"/>
      <c r="L3622" s="12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4"/>
      <c r="BK3622" s="14"/>
      <c r="BL3622" s="14"/>
      <c r="BM3622" s="14"/>
      <c r="BN3622" s="14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2"/>
      <c r="L3623" s="12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4"/>
      <c r="BK3623" s="14"/>
      <c r="BL3623" s="14"/>
      <c r="BM3623" s="14"/>
      <c r="BN3623" s="14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2"/>
      <c r="L3624" s="12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4"/>
      <c r="BK3624" s="14"/>
      <c r="BL3624" s="14"/>
      <c r="BM3624" s="14"/>
      <c r="BN3624" s="14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2"/>
      <c r="L3625" s="12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4"/>
      <c r="BK3625" s="14"/>
      <c r="BL3625" s="14"/>
      <c r="BM3625" s="14"/>
      <c r="BN3625" s="14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2"/>
      <c r="L3626" s="12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4"/>
      <c r="BK3626" s="14"/>
      <c r="BL3626" s="14"/>
      <c r="BM3626" s="14"/>
      <c r="BN3626" s="14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2"/>
      <c r="L3627" s="12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4"/>
      <c r="BK3627" s="14"/>
      <c r="BL3627" s="14"/>
      <c r="BM3627" s="14"/>
      <c r="BN3627" s="14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2"/>
      <c r="L3628" s="12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4"/>
      <c r="BK3628" s="14"/>
      <c r="BL3628" s="14"/>
      <c r="BM3628" s="14"/>
      <c r="BN3628" s="14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2"/>
      <c r="L3629" s="12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4"/>
      <c r="BK3629" s="14"/>
      <c r="BL3629" s="14"/>
      <c r="BM3629" s="14"/>
      <c r="BN3629" s="14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2"/>
      <c r="L3630" s="12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4"/>
      <c r="BK3630" s="14"/>
      <c r="BL3630" s="14"/>
      <c r="BM3630" s="14"/>
      <c r="BN3630" s="14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2"/>
      <c r="L3631" s="12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4"/>
      <c r="BK3631" s="14"/>
      <c r="BL3631" s="14"/>
      <c r="BM3631" s="14"/>
      <c r="BN3631" s="14"/>
    </row>
    <row r="3632" spans="4:66" s="15" customFormat="1" x14ac:dyDescent="0.25">
      <c r="K3632" s="17"/>
      <c r="L3632" s="17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  <c r="W3632" s="18"/>
      <c r="X3632" s="18"/>
      <c r="Y3632" s="18"/>
      <c r="Z3632" s="18"/>
      <c r="AA3632" s="18"/>
      <c r="AB3632" s="18"/>
      <c r="AC3632" s="18"/>
      <c r="AD3632" s="18"/>
      <c r="AE3632" s="18"/>
      <c r="AF3632" s="18"/>
      <c r="AG3632" s="18"/>
      <c r="AH3632" s="18"/>
      <c r="AI3632" s="18"/>
      <c r="AJ3632" s="18"/>
      <c r="AK3632" s="18"/>
      <c r="AL3632" s="18"/>
      <c r="AM3632" s="18"/>
      <c r="AN3632" s="18"/>
      <c r="AO3632" s="18"/>
      <c r="AP3632" s="18"/>
      <c r="AQ3632" s="18"/>
      <c r="AR3632" s="18"/>
      <c r="AS3632" s="18"/>
      <c r="AT3632" s="18"/>
      <c r="AU3632" s="18"/>
      <c r="AV3632" s="18"/>
      <c r="AW3632" s="18"/>
      <c r="AX3632" s="18"/>
      <c r="AY3632" s="18"/>
      <c r="AZ3632" s="18"/>
      <c r="BA3632" s="18"/>
      <c r="BB3632" s="18"/>
      <c r="BC3632" s="18"/>
      <c r="BD3632" s="18"/>
      <c r="BE3632" s="18"/>
      <c r="BF3632" s="18"/>
      <c r="BG3632" s="18"/>
      <c r="BH3632" s="18"/>
      <c r="BI3632" s="18"/>
      <c r="BJ3632" s="19"/>
      <c r="BK3632" s="19"/>
      <c r="BL3632" s="19"/>
      <c r="BM3632" s="19"/>
      <c r="BN3632" s="19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2"/>
      <c r="L3633" s="12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4"/>
      <c r="BK3633" s="14"/>
      <c r="BL3633" s="14"/>
      <c r="BM3633" s="14"/>
      <c r="BN3633" s="14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2"/>
      <c r="L3634" s="12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4"/>
      <c r="BK3634" s="14"/>
      <c r="BL3634" s="14"/>
      <c r="BM3634" s="14"/>
      <c r="BN3634" s="14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2"/>
      <c r="L3635" s="12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4"/>
      <c r="BK3635" s="14"/>
      <c r="BL3635" s="14"/>
      <c r="BM3635" s="14"/>
      <c r="BN3635" s="14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2"/>
      <c r="L3636" s="12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4"/>
      <c r="BK3636" s="14"/>
      <c r="BL3636" s="14"/>
      <c r="BM3636" s="14"/>
      <c r="BN3636" s="14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2"/>
      <c r="L3637" s="12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4"/>
      <c r="BK3637" s="14"/>
      <c r="BL3637" s="14"/>
      <c r="BM3637" s="14"/>
      <c r="BN3637" s="14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2"/>
      <c r="L3638" s="12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4"/>
      <c r="BK3638" s="14"/>
      <c r="BL3638" s="14"/>
      <c r="BM3638" s="14"/>
      <c r="BN3638" s="14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2"/>
      <c r="L3639" s="12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4"/>
      <c r="BK3639" s="14"/>
      <c r="BL3639" s="14"/>
      <c r="BM3639" s="14"/>
      <c r="BN3639" s="14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2"/>
      <c r="L3640" s="12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4"/>
      <c r="BK3640" s="14"/>
      <c r="BL3640" s="14"/>
      <c r="BM3640" s="14"/>
      <c r="BN3640" s="14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2"/>
      <c r="L3641" s="12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4"/>
      <c r="BK3641" s="14"/>
      <c r="BL3641" s="14"/>
      <c r="BM3641" s="14"/>
      <c r="BN3641" s="14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2"/>
      <c r="L3642" s="12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4"/>
      <c r="BK3642" s="14"/>
      <c r="BL3642" s="14"/>
      <c r="BM3642" s="14"/>
      <c r="BN3642" s="14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2"/>
      <c r="L3643" s="12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4"/>
      <c r="BK3643" s="14"/>
      <c r="BL3643" s="14"/>
      <c r="BM3643" s="14"/>
      <c r="BN3643" s="14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2"/>
      <c r="L3644" s="12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4"/>
      <c r="BK3644" s="14"/>
      <c r="BL3644" s="14"/>
      <c r="BM3644" s="14"/>
      <c r="BN3644" s="14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2"/>
      <c r="L3645" s="12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4"/>
      <c r="BK3645" s="14"/>
      <c r="BL3645" s="14"/>
      <c r="BM3645" s="14"/>
      <c r="BN3645" s="14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2"/>
      <c r="L3646" s="12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4"/>
      <c r="BK3646" s="14"/>
      <c r="BL3646" s="14"/>
      <c r="BM3646" s="14"/>
      <c r="BN3646" s="14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2"/>
      <c r="L3647" s="12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4"/>
      <c r="BK3647" s="14"/>
      <c r="BL3647" s="14"/>
      <c r="BM3647" s="14"/>
      <c r="BN3647" s="14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2"/>
      <c r="L3648" s="12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4"/>
      <c r="BK3648" s="14"/>
      <c r="BL3648" s="14"/>
      <c r="BM3648" s="14"/>
      <c r="BN3648" s="14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2"/>
      <c r="L3649" s="12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4"/>
      <c r="BK3649" s="14"/>
      <c r="BL3649" s="14"/>
      <c r="BM3649" s="14"/>
      <c r="BN3649" s="14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2"/>
      <c r="L3650" s="12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4"/>
      <c r="BK3650" s="14"/>
      <c r="BL3650" s="14"/>
      <c r="BM3650" s="14"/>
      <c r="BN3650" s="14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2"/>
      <c r="L3651" s="12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4"/>
      <c r="BK3651" s="14"/>
      <c r="BL3651" s="14"/>
      <c r="BM3651" s="14"/>
      <c r="BN3651" s="14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2"/>
      <c r="L3652" s="12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4"/>
      <c r="BK3652" s="14"/>
      <c r="BL3652" s="14"/>
      <c r="BM3652" s="14"/>
      <c r="BN3652" s="14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2"/>
      <c r="L3653" s="12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4"/>
      <c r="BK3653" s="14"/>
      <c r="BL3653" s="14"/>
      <c r="BM3653" s="14"/>
      <c r="BN3653" s="14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2"/>
      <c r="L3654" s="12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4"/>
      <c r="BK3654" s="14"/>
      <c r="BL3654" s="14"/>
      <c r="BM3654" s="14"/>
      <c r="BN3654" s="14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2"/>
      <c r="L3655" s="12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4"/>
      <c r="BK3655" s="14"/>
      <c r="BL3655" s="14"/>
      <c r="BM3655" s="14"/>
      <c r="BN3655" s="14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2"/>
      <c r="L3656" s="12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4"/>
      <c r="BK3656" s="14"/>
      <c r="BL3656" s="14"/>
      <c r="BM3656" s="14"/>
      <c r="BN3656" s="14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2"/>
      <c r="L3657" s="12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4"/>
      <c r="BK3657" s="14"/>
      <c r="BL3657" s="14"/>
      <c r="BM3657" s="14"/>
      <c r="BN3657" s="14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2"/>
      <c r="L3658" s="12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4"/>
      <c r="BK3658" s="14"/>
      <c r="BL3658" s="14"/>
      <c r="BM3658" s="14"/>
      <c r="BN3658" s="14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2"/>
      <c r="L3659" s="12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4"/>
      <c r="BK3659" s="14"/>
      <c r="BL3659" s="14"/>
      <c r="BM3659" s="14"/>
      <c r="BN3659" s="14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2"/>
      <c r="L3660" s="12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4"/>
      <c r="BK3660" s="14"/>
      <c r="BL3660" s="14"/>
      <c r="BM3660" s="14"/>
      <c r="BN3660" s="14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2"/>
      <c r="L3661" s="12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4"/>
      <c r="BK3661" s="14"/>
      <c r="BL3661" s="14"/>
      <c r="BM3661" s="14"/>
      <c r="BN3661" s="14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2"/>
      <c r="L3662" s="12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4"/>
      <c r="BK3662" s="14"/>
      <c r="BL3662" s="14"/>
      <c r="BM3662" s="14"/>
      <c r="BN3662" s="14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2"/>
      <c r="L3663" s="12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4"/>
      <c r="BK3663" s="14"/>
      <c r="BL3663" s="14"/>
      <c r="BM3663" s="14"/>
      <c r="BN3663" s="14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2"/>
      <c r="L3664" s="12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4"/>
      <c r="BK3664" s="14"/>
      <c r="BL3664" s="14"/>
      <c r="BM3664" s="14"/>
      <c r="BN3664" s="14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2"/>
      <c r="L3665" s="12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4"/>
      <c r="BK3665" s="14"/>
      <c r="BL3665" s="14"/>
      <c r="BM3665" s="14"/>
      <c r="BN3665" s="14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2"/>
      <c r="L3666" s="12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4"/>
      <c r="BK3666" s="14"/>
      <c r="BL3666" s="14"/>
      <c r="BM3666" s="14"/>
      <c r="BN3666" s="14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2"/>
      <c r="L3667" s="12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4"/>
      <c r="BK3667" s="14"/>
      <c r="BL3667" s="14"/>
      <c r="BM3667" s="14"/>
      <c r="BN3667" s="14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2"/>
      <c r="L3668" s="12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4"/>
      <c r="BK3668" s="14"/>
      <c r="BL3668" s="14"/>
      <c r="BM3668" s="14"/>
      <c r="BN3668" s="14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2"/>
      <c r="L3669" s="12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4"/>
      <c r="BK3669" s="14"/>
      <c r="BL3669" s="14"/>
      <c r="BM3669" s="14"/>
      <c r="BN3669" s="14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2"/>
      <c r="L3670" s="12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4"/>
      <c r="BK3670" s="14"/>
      <c r="BL3670" s="14"/>
      <c r="BM3670" s="14"/>
      <c r="BN3670" s="14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2"/>
      <c r="L3671" s="12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4"/>
      <c r="BK3671" s="14"/>
      <c r="BL3671" s="14"/>
      <c r="BM3671" s="14"/>
      <c r="BN3671" s="14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2"/>
      <c r="L3672" s="12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4"/>
      <c r="BK3672" s="14"/>
      <c r="BL3672" s="14"/>
      <c r="BM3672" s="14"/>
      <c r="BN3672" s="14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2"/>
      <c r="L3673" s="12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4"/>
      <c r="BK3673" s="14"/>
      <c r="BL3673" s="14"/>
      <c r="BM3673" s="14"/>
      <c r="BN3673" s="14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2"/>
      <c r="L3674" s="12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4"/>
      <c r="BK3674" s="14"/>
      <c r="BL3674" s="14"/>
      <c r="BM3674" s="14"/>
      <c r="BN3674" s="14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2"/>
      <c r="L3675" s="12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4"/>
      <c r="BK3675" s="14"/>
      <c r="BL3675" s="14"/>
      <c r="BM3675" s="14"/>
      <c r="BN3675" s="14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2"/>
      <c r="L3676" s="12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4"/>
      <c r="BK3676" s="14"/>
      <c r="BL3676" s="14"/>
      <c r="BM3676" s="14"/>
      <c r="BN3676" s="14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2"/>
      <c r="L3677" s="12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4"/>
      <c r="BK3677" s="14"/>
      <c r="BL3677" s="14"/>
      <c r="BM3677" s="14"/>
      <c r="BN3677" s="14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2"/>
      <c r="L3678" s="12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4"/>
      <c r="BK3678" s="14"/>
      <c r="BL3678" s="14"/>
      <c r="BM3678" s="14"/>
      <c r="BN3678" s="14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2"/>
      <c r="L3679" s="12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4"/>
      <c r="BK3679" s="14"/>
      <c r="BL3679" s="14"/>
      <c r="BM3679" s="14"/>
      <c r="BN3679" s="14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2"/>
      <c r="L3680" s="12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4"/>
      <c r="BK3680" s="14"/>
      <c r="BL3680" s="14"/>
      <c r="BM3680" s="14"/>
      <c r="BN3680" s="14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2"/>
      <c r="L3681" s="12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4"/>
      <c r="BK3681" s="14"/>
      <c r="BL3681" s="14"/>
      <c r="BM3681" s="14"/>
      <c r="BN3681" s="14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2"/>
      <c r="L3682" s="12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4"/>
      <c r="BK3682" s="14"/>
      <c r="BL3682" s="14"/>
      <c r="BM3682" s="14"/>
      <c r="BN3682" s="14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2"/>
      <c r="L3683" s="12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4"/>
      <c r="BK3683" s="14"/>
      <c r="BL3683" s="14"/>
      <c r="BM3683" s="14"/>
      <c r="BN3683" s="14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2"/>
      <c r="L3684" s="12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4"/>
      <c r="BK3684" s="14"/>
      <c r="BL3684" s="14"/>
      <c r="BM3684" s="14"/>
      <c r="BN3684" s="14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2"/>
      <c r="L3685" s="12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4"/>
      <c r="BK3685" s="14"/>
      <c r="BL3685" s="14"/>
      <c r="BM3685" s="14"/>
      <c r="BN3685" s="14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2"/>
      <c r="L3686" s="12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4"/>
      <c r="BK3686" s="14"/>
      <c r="BL3686" s="14"/>
      <c r="BM3686" s="14"/>
      <c r="BN3686" s="14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2"/>
      <c r="L3687" s="12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4"/>
      <c r="BK3687" s="14"/>
      <c r="BL3687" s="14"/>
      <c r="BM3687" s="14"/>
      <c r="BN3687" s="14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2"/>
      <c r="L3688" s="12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4"/>
      <c r="BK3688" s="14"/>
      <c r="BL3688" s="14"/>
      <c r="BM3688" s="14"/>
      <c r="BN3688" s="14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2"/>
      <c r="L3689" s="12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4"/>
      <c r="BK3689" s="14"/>
      <c r="BL3689" s="14"/>
      <c r="BM3689" s="14"/>
      <c r="BN3689" s="14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2"/>
      <c r="L3690" s="12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4"/>
      <c r="BK3690" s="14"/>
      <c r="BL3690" s="14"/>
      <c r="BM3690" s="14"/>
      <c r="BN3690" s="14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2"/>
      <c r="L3691" s="12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4"/>
      <c r="BK3691" s="14"/>
      <c r="BL3691" s="14"/>
      <c r="BM3691" s="14"/>
      <c r="BN3691" s="14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2"/>
      <c r="L3692" s="12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4"/>
      <c r="BK3692" s="14"/>
      <c r="BL3692" s="14"/>
      <c r="BM3692" s="14"/>
      <c r="BN3692" s="14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2"/>
      <c r="L3693" s="12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4"/>
      <c r="BK3693" s="14"/>
      <c r="BL3693" s="14"/>
      <c r="BM3693" s="14"/>
      <c r="BN3693" s="14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2"/>
      <c r="L3694" s="12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4"/>
      <c r="BK3694" s="14"/>
      <c r="BL3694" s="14"/>
      <c r="BM3694" s="14"/>
      <c r="BN3694" s="14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2"/>
      <c r="L3695" s="12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4"/>
      <c r="BK3695" s="14"/>
      <c r="BL3695" s="14"/>
      <c r="BM3695" s="14"/>
      <c r="BN3695" s="14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2"/>
      <c r="L3696" s="12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4"/>
      <c r="BK3696" s="14"/>
      <c r="BL3696" s="14"/>
      <c r="BM3696" s="14"/>
      <c r="BN3696" s="14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2"/>
      <c r="L3697" s="12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4"/>
      <c r="BK3697" s="14"/>
      <c r="BL3697" s="14"/>
      <c r="BM3697" s="14"/>
      <c r="BN3697" s="14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2"/>
      <c r="L3698" s="12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4"/>
      <c r="BK3698" s="14"/>
      <c r="BL3698" s="14"/>
      <c r="BM3698" s="14"/>
      <c r="BN3698" s="14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2"/>
      <c r="L3699" s="12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4"/>
      <c r="BK3699" s="14"/>
      <c r="BL3699" s="14"/>
      <c r="BM3699" s="14"/>
      <c r="BN3699" s="14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2"/>
      <c r="L3700" s="12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4"/>
      <c r="BK3700" s="14"/>
      <c r="BL3700" s="14"/>
      <c r="BM3700" s="14"/>
      <c r="BN3700" s="14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2"/>
      <c r="L3701" s="12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4"/>
      <c r="BK3701" s="14"/>
      <c r="BL3701" s="14"/>
      <c r="BM3701" s="14"/>
      <c r="BN3701" s="14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2"/>
      <c r="L3702" s="12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4"/>
      <c r="BK3702" s="14"/>
      <c r="BL3702" s="14"/>
      <c r="BM3702" s="14"/>
      <c r="BN3702" s="14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2"/>
      <c r="L3703" s="12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4"/>
      <c r="BK3703" s="14"/>
      <c r="BL3703" s="14"/>
      <c r="BM3703" s="14"/>
      <c r="BN3703" s="14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2"/>
      <c r="L3704" s="12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4"/>
      <c r="BK3704" s="14"/>
      <c r="BL3704" s="14"/>
      <c r="BM3704" s="14"/>
      <c r="BN3704" s="14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2"/>
      <c r="L3705" s="12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4"/>
      <c r="BK3705" s="14"/>
      <c r="BL3705" s="14"/>
      <c r="BM3705" s="14"/>
      <c r="BN3705" s="14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2"/>
      <c r="L3706" s="12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4"/>
      <c r="BK3706" s="14"/>
      <c r="BL3706" s="14"/>
      <c r="BM3706" s="14"/>
      <c r="BN3706" s="14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2"/>
      <c r="L3707" s="12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4"/>
      <c r="BK3707" s="14"/>
      <c r="BL3707" s="14"/>
      <c r="BM3707" s="14"/>
      <c r="BN3707" s="14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2"/>
      <c r="L3708" s="12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4"/>
      <c r="BK3708" s="14"/>
      <c r="BL3708" s="14"/>
      <c r="BM3708" s="14"/>
      <c r="BN3708" s="14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2"/>
      <c r="L3709" s="12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4"/>
      <c r="BK3709" s="14"/>
      <c r="BL3709" s="14"/>
      <c r="BM3709" s="14"/>
      <c r="BN3709" s="14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2"/>
      <c r="L3710" s="12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4"/>
      <c r="BK3710" s="14"/>
      <c r="BL3710" s="14"/>
      <c r="BM3710" s="14"/>
      <c r="BN3710" s="14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2"/>
      <c r="L3711" s="12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4"/>
      <c r="BK3711" s="14"/>
      <c r="BL3711" s="14"/>
      <c r="BM3711" s="14"/>
      <c r="BN3711" s="14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2"/>
      <c r="L3712" s="12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4"/>
      <c r="BK3712" s="14"/>
      <c r="BL3712" s="14"/>
      <c r="BM3712" s="14"/>
      <c r="BN3712" s="14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2"/>
      <c r="L3713" s="12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4"/>
      <c r="BK3713" s="14"/>
      <c r="BL3713" s="14"/>
      <c r="BM3713" s="14"/>
      <c r="BN3713" s="14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2"/>
      <c r="L3714" s="12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4"/>
      <c r="BK3714" s="14"/>
      <c r="BL3714" s="14"/>
      <c r="BM3714" s="14"/>
      <c r="BN3714" s="14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2"/>
      <c r="L3715" s="12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4"/>
      <c r="BK3715" s="14"/>
      <c r="BL3715" s="14"/>
      <c r="BM3715" s="14"/>
      <c r="BN3715" s="14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2"/>
      <c r="L3716" s="12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4"/>
      <c r="BK3716" s="14"/>
      <c r="BL3716" s="14"/>
      <c r="BM3716" s="14"/>
      <c r="BN3716" s="14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2"/>
      <c r="L3717" s="12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4"/>
      <c r="BK3717" s="14"/>
      <c r="BL3717" s="14"/>
      <c r="BM3717" s="14"/>
      <c r="BN3717" s="14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2"/>
      <c r="L3718" s="12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4"/>
      <c r="BK3718" s="14"/>
      <c r="BL3718" s="14"/>
      <c r="BM3718" s="14"/>
      <c r="BN3718" s="14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2"/>
      <c r="L3719" s="12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4"/>
      <c r="BK3719" s="14"/>
      <c r="BL3719" s="14"/>
      <c r="BM3719" s="14"/>
      <c r="BN3719" s="14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2"/>
      <c r="L3720" s="12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4"/>
      <c r="BK3720" s="14"/>
      <c r="BL3720" s="14"/>
      <c r="BM3720" s="14"/>
      <c r="BN3720" s="14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2"/>
      <c r="L3721" s="12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4"/>
      <c r="BK3721" s="14"/>
      <c r="BL3721" s="14"/>
      <c r="BM3721" s="14"/>
      <c r="BN3721" s="14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2"/>
      <c r="L3722" s="12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4"/>
      <c r="BK3722" s="14"/>
      <c r="BL3722" s="14"/>
      <c r="BM3722" s="14"/>
      <c r="BN3722" s="14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2"/>
      <c r="L3723" s="12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4"/>
      <c r="BK3723" s="14"/>
      <c r="BL3723" s="14"/>
      <c r="BM3723" s="14"/>
      <c r="BN3723" s="14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2"/>
      <c r="L3724" s="12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4"/>
      <c r="BK3724" s="14"/>
      <c r="BL3724" s="14"/>
      <c r="BM3724" s="14"/>
      <c r="BN3724" s="14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2"/>
      <c r="L3725" s="12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4"/>
      <c r="BK3725" s="14"/>
      <c r="BL3725" s="14"/>
      <c r="BM3725" s="14"/>
      <c r="BN3725" s="14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2"/>
      <c r="L3726" s="12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4"/>
      <c r="BK3726" s="14"/>
      <c r="BL3726" s="14"/>
      <c r="BM3726" s="14"/>
      <c r="BN3726" s="14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2"/>
      <c r="L3727" s="12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4"/>
      <c r="BK3727" s="14"/>
      <c r="BL3727" s="14"/>
      <c r="BM3727" s="14"/>
      <c r="BN3727" s="14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2"/>
      <c r="L3728" s="12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4"/>
      <c r="BK3728" s="14"/>
      <c r="BL3728" s="14"/>
      <c r="BM3728" s="14"/>
      <c r="BN3728" s="14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2"/>
      <c r="L3729" s="12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4"/>
      <c r="BK3729" s="14"/>
      <c r="BL3729" s="14"/>
      <c r="BM3729" s="14"/>
      <c r="BN3729" s="14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2"/>
      <c r="L3730" s="12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4"/>
      <c r="BK3730" s="14"/>
      <c r="BL3730" s="14"/>
      <c r="BM3730" s="14"/>
      <c r="BN3730" s="14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2"/>
      <c r="L3731" s="12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4"/>
      <c r="BK3731" s="14"/>
      <c r="BL3731" s="14"/>
      <c r="BM3731" s="14"/>
      <c r="BN3731" s="14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2"/>
      <c r="L3732" s="12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4"/>
      <c r="BK3732" s="14"/>
      <c r="BL3732" s="14"/>
      <c r="BM3732" s="14"/>
      <c r="BN3732" s="14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2"/>
      <c r="L3733" s="12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4"/>
      <c r="BK3733" s="14"/>
      <c r="BL3733" s="14"/>
      <c r="BM3733" s="14"/>
      <c r="BN3733" s="14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2"/>
      <c r="L3734" s="12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4"/>
      <c r="BK3734" s="14"/>
      <c r="BL3734" s="14"/>
      <c r="BM3734" s="14"/>
      <c r="BN3734" s="14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2"/>
      <c r="L3735" s="12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4"/>
      <c r="BK3735" s="14"/>
      <c r="BL3735" s="14"/>
      <c r="BM3735" s="14"/>
      <c r="BN3735" s="14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2"/>
      <c r="L3736" s="12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4"/>
      <c r="BK3736" s="14"/>
      <c r="BL3736" s="14"/>
      <c r="BM3736" s="14"/>
      <c r="BN3736" s="14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2"/>
      <c r="L3737" s="12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4"/>
      <c r="BK3737" s="14"/>
      <c r="BL3737" s="14"/>
      <c r="BM3737" s="14"/>
      <c r="BN3737" s="14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2"/>
      <c r="L3738" s="12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4"/>
      <c r="BK3738" s="14"/>
      <c r="BL3738" s="14"/>
      <c r="BM3738" s="14"/>
      <c r="BN3738" s="14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2"/>
      <c r="L3739" s="12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4"/>
      <c r="BK3739" s="14"/>
      <c r="BL3739" s="14"/>
      <c r="BM3739" s="14"/>
      <c r="BN3739" s="14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2"/>
      <c r="L3740" s="12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4"/>
      <c r="BK3740" s="14"/>
      <c r="BL3740" s="14"/>
      <c r="BM3740" s="14"/>
      <c r="BN3740" s="14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2"/>
      <c r="L3741" s="12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4"/>
      <c r="BK3741" s="14"/>
      <c r="BL3741" s="14"/>
      <c r="BM3741" s="14"/>
      <c r="BN3741" s="14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2"/>
      <c r="L3742" s="12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4"/>
      <c r="BK3742" s="14"/>
      <c r="BL3742" s="14"/>
      <c r="BM3742" s="14"/>
      <c r="BN3742" s="14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2"/>
      <c r="L3743" s="12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4"/>
      <c r="BK3743" s="14"/>
      <c r="BL3743" s="14"/>
      <c r="BM3743" s="14"/>
      <c r="BN3743" s="14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2"/>
      <c r="L3744" s="12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4"/>
      <c r="BK3744" s="14"/>
      <c r="BL3744" s="14"/>
      <c r="BM3744" s="14"/>
      <c r="BN3744" s="14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2"/>
      <c r="L3745" s="12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4"/>
      <c r="BK3745" s="14"/>
      <c r="BL3745" s="14"/>
      <c r="BM3745" s="14"/>
      <c r="BN3745" s="14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2"/>
      <c r="L3746" s="12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4"/>
      <c r="BK3746" s="14"/>
      <c r="BL3746" s="14"/>
      <c r="BM3746" s="14"/>
      <c r="BN3746" s="14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2"/>
      <c r="L3747" s="12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4"/>
      <c r="BK3747" s="14"/>
      <c r="BL3747" s="14"/>
      <c r="BM3747" s="14"/>
      <c r="BN3747" s="14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2"/>
      <c r="L3748" s="12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4"/>
      <c r="BK3748" s="14"/>
      <c r="BL3748" s="14"/>
      <c r="BM3748" s="14"/>
      <c r="BN3748" s="14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2"/>
      <c r="L3749" s="12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4"/>
      <c r="BK3749" s="14"/>
      <c r="BL3749" s="14"/>
      <c r="BM3749" s="14"/>
      <c r="BN3749" s="14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2"/>
      <c r="L3750" s="12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4"/>
      <c r="BK3750" s="14"/>
      <c r="BL3750" s="14"/>
      <c r="BM3750" s="14"/>
      <c r="BN3750" s="14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2"/>
      <c r="L3751" s="12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4"/>
      <c r="BK3751" s="14"/>
      <c r="BL3751" s="14"/>
      <c r="BM3751" s="14"/>
      <c r="BN3751" s="14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2"/>
      <c r="L3752" s="12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4"/>
      <c r="BK3752" s="14"/>
      <c r="BL3752" s="14"/>
      <c r="BM3752" s="14"/>
      <c r="BN3752" s="14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2"/>
      <c r="L3753" s="12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4"/>
      <c r="BK3753" s="14"/>
      <c r="BL3753" s="14"/>
      <c r="BM3753" s="14"/>
      <c r="BN3753" s="14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2"/>
      <c r="L3754" s="12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4"/>
      <c r="BK3754" s="14"/>
      <c r="BL3754" s="14"/>
      <c r="BM3754" s="14"/>
      <c r="BN3754" s="14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2"/>
      <c r="L3755" s="12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4"/>
      <c r="BK3755" s="14"/>
      <c r="BL3755" s="14"/>
      <c r="BM3755" s="14"/>
      <c r="BN3755" s="14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2"/>
      <c r="L3756" s="12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4"/>
      <c r="BK3756" s="14"/>
      <c r="BL3756" s="14"/>
      <c r="BM3756" s="14"/>
      <c r="BN3756" s="14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2"/>
      <c r="L3757" s="12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4"/>
      <c r="BK3757" s="14"/>
      <c r="BL3757" s="14"/>
      <c r="BM3757" s="14"/>
      <c r="BN3757" s="14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2"/>
      <c r="L3758" s="12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4"/>
      <c r="BK3758" s="14"/>
      <c r="BL3758" s="14"/>
      <c r="BM3758" s="14"/>
      <c r="BN3758" s="14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2"/>
      <c r="L3759" s="12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4"/>
      <c r="BK3759" s="14"/>
      <c r="BL3759" s="14"/>
      <c r="BM3759" s="14"/>
      <c r="BN3759" s="14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2"/>
      <c r="L3760" s="12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4"/>
      <c r="BK3760" s="14"/>
      <c r="BL3760" s="14"/>
      <c r="BM3760" s="14"/>
      <c r="BN3760" s="14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2"/>
      <c r="L3761" s="12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4"/>
      <c r="BK3761" s="14"/>
      <c r="BL3761" s="14"/>
      <c r="BM3761" s="14"/>
      <c r="BN3761" s="14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2"/>
      <c r="L3762" s="12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4"/>
      <c r="BK3762" s="14"/>
      <c r="BL3762" s="14"/>
      <c r="BM3762" s="14"/>
      <c r="BN3762" s="14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2"/>
      <c r="L3763" s="12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4"/>
      <c r="BK3763" s="14"/>
      <c r="BL3763" s="14"/>
      <c r="BM3763" s="14"/>
      <c r="BN3763" s="14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2"/>
      <c r="L3764" s="12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4"/>
      <c r="BK3764" s="14"/>
      <c r="BL3764" s="14"/>
      <c r="BM3764" s="14"/>
      <c r="BN3764" s="14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2"/>
      <c r="L3765" s="12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4"/>
      <c r="BK3765" s="14"/>
      <c r="BL3765" s="14"/>
      <c r="BM3765" s="14"/>
      <c r="BN3765" s="14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2"/>
      <c r="L3766" s="12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4"/>
      <c r="BK3766" s="14"/>
      <c r="BL3766" s="14"/>
      <c r="BM3766" s="14"/>
      <c r="BN3766" s="14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2"/>
      <c r="L3767" s="12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4"/>
      <c r="BK3767" s="14"/>
      <c r="BL3767" s="14"/>
      <c r="BM3767" s="14"/>
      <c r="BN3767" s="14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2"/>
      <c r="L3768" s="12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4"/>
      <c r="BK3768" s="14"/>
      <c r="BL3768" s="14"/>
      <c r="BM3768" s="14"/>
      <c r="BN3768" s="14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2"/>
      <c r="L3769" s="12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4"/>
      <c r="BK3769" s="14"/>
      <c r="BL3769" s="14"/>
      <c r="BM3769" s="14"/>
      <c r="BN3769" s="14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2"/>
      <c r="L3770" s="12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4"/>
      <c r="BK3770" s="14"/>
      <c r="BL3770" s="14"/>
      <c r="BM3770" s="14"/>
      <c r="BN3770" s="14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2"/>
      <c r="L3771" s="12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4"/>
      <c r="BK3771" s="14"/>
      <c r="BL3771" s="14"/>
      <c r="BM3771" s="14"/>
      <c r="BN3771" s="14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2"/>
      <c r="L3772" s="12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4"/>
      <c r="BK3772" s="14"/>
      <c r="BL3772" s="14"/>
      <c r="BM3772" s="14"/>
      <c r="BN3772" s="14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2"/>
      <c r="L3773" s="12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4"/>
      <c r="BK3773" s="14"/>
      <c r="BL3773" s="14"/>
      <c r="BM3773" s="14"/>
      <c r="BN3773" s="14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2"/>
      <c r="L3774" s="12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4"/>
      <c r="BK3774" s="14"/>
      <c r="BL3774" s="14"/>
      <c r="BM3774" s="14"/>
      <c r="BN3774" s="14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2"/>
      <c r="L3775" s="12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4"/>
      <c r="BK3775" s="14"/>
      <c r="BL3775" s="14"/>
      <c r="BM3775" s="14"/>
      <c r="BN3775" s="14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2"/>
      <c r="L3776" s="12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4"/>
      <c r="BK3776" s="14"/>
      <c r="BL3776" s="14"/>
      <c r="BM3776" s="14"/>
      <c r="BN3776" s="14"/>
    </row>
    <row r="3777" spans="4:66" s="15" customFormat="1" x14ac:dyDescent="0.25">
      <c r="K3777" s="17"/>
      <c r="L3777" s="17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  <c r="W3777" s="18"/>
      <c r="X3777" s="18"/>
      <c r="Y3777" s="18"/>
      <c r="Z3777" s="18"/>
      <c r="AA3777" s="18"/>
      <c r="AB3777" s="18"/>
      <c r="AC3777" s="18"/>
      <c r="AD3777" s="18"/>
      <c r="AE3777" s="18"/>
      <c r="AF3777" s="18"/>
      <c r="AG3777" s="18"/>
      <c r="AH3777" s="18"/>
      <c r="AI3777" s="18"/>
      <c r="AJ3777" s="18"/>
      <c r="AK3777" s="18"/>
      <c r="AL3777" s="18"/>
      <c r="AM3777" s="18"/>
      <c r="AN3777" s="18"/>
      <c r="AO3777" s="18"/>
      <c r="AP3777" s="18"/>
      <c r="AQ3777" s="18"/>
      <c r="AR3777" s="18"/>
      <c r="AS3777" s="18"/>
      <c r="AT3777" s="18"/>
      <c r="AU3777" s="18"/>
      <c r="AV3777" s="18"/>
      <c r="AW3777" s="18"/>
      <c r="AX3777" s="18"/>
      <c r="AY3777" s="18"/>
      <c r="AZ3777" s="18"/>
      <c r="BA3777" s="18"/>
      <c r="BB3777" s="18"/>
      <c r="BC3777" s="18"/>
      <c r="BD3777" s="18"/>
      <c r="BE3777" s="18"/>
      <c r="BF3777" s="18"/>
      <c r="BG3777" s="18"/>
      <c r="BH3777" s="18"/>
      <c r="BI3777" s="18"/>
      <c r="BJ3777" s="19"/>
      <c r="BK3777" s="19"/>
      <c r="BL3777" s="19"/>
      <c r="BM3777" s="19"/>
      <c r="BN3777" s="19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2"/>
      <c r="L3778" s="12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4"/>
      <c r="BK3778" s="14"/>
      <c r="BL3778" s="14"/>
      <c r="BM3778" s="14"/>
      <c r="BN3778" s="14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2"/>
      <c r="L3779" s="12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4"/>
      <c r="BK3779" s="14"/>
      <c r="BL3779" s="14"/>
      <c r="BM3779" s="14"/>
      <c r="BN3779" s="14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2"/>
      <c r="L3780" s="12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4"/>
      <c r="BK3780" s="14"/>
      <c r="BL3780" s="14"/>
      <c r="BM3780" s="14"/>
      <c r="BN3780" s="14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2"/>
      <c r="L3781" s="12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4"/>
      <c r="BK3781" s="14"/>
      <c r="BL3781" s="14"/>
      <c r="BM3781" s="14"/>
      <c r="BN3781" s="14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2"/>
      <c r="L3782" s="12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4"/>
      <c r="BK3782" s="14"/>
      <c r="BL3782" s="14"/>
      <c r="BM3782" s="14"/>
      <c r="BN3782" s="14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2"/>
      <c r="L3783" s="12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4"/>
      <c r="BK3783" s="14"/>
      <c r="BL3783" s="14"/>
      <c r="BM3783" s="14"/>
      <c r="BN3783" s="14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2"/>
      <c r="L3784" s="12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4"/>
      <c r="BK3784" s="14"/>
      <c r="BL3784" s="14"/>
      <c r="BM3784" s="14"/>
      <c r="BN3784" s="14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2"/>
      <c r="L3785" s="12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4"/>
      <c r="BK3785" s="14"/>
      <c r="BL3785" s="14"/>
      <c r="BM3785" s="14"/>
      <c r="BN3785" s="14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2"/>
      <c r="L3786" s="12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4"/>
      <c r="BK3786" s="14"/>
      <c r="BL3786" s="14"/>
      <c r="BM3786" s="14"/>
      <c r="BN3786" s="14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2"/>
      <c r="L3787" s="12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4"/>
      <c r="BK3787" s="14"/>
      <c r="BL3787" s="14"/>
      <c r="BM3787" s="14"/>
      <c r="BN3787" s="14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2"/>
      <c r="L3788" s="12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4"/>
      <c r="BK3788" s="14"/>
      <c r="BL3788" s="14"/>
      <c r="BM3788" s="14"/>
      <c r="BN3788" s="14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2"/>
      <c r="L3789" s="12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4"/>
      <c r="BK3789" s="14"/>
      <c r="BL3789" s="14"/>
      <c r="BM3789" s="14"/>
      <c r="BN3789" s="14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2"/>
      <c r="L3790" s="12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4"/>
      <c r="BK3790" s="14"/>
      <c r="BL3790" s="14"/>
      <c r="BM3790" s="14"/>
      <c r="BN3790" s="14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2"/>
      <c r="L3791" s="12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4"/>
      <c r="BK3791" s="14"/>
      <c r="BL3791" s="14"/>
      <c r="BM3791" s="14"/>
      <c r="BN3791" s="14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2"/>
      <c r="L3792" s="12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4"/>
      <c r="BK3792" s="14"/>
      <c r="BL3792" s="14"/>
      <c r="BM3792" s="14"/>
      <c r="BN3792" s="14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2"/>
      <c r="L3793" s="12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4"/>
      <c r="BK3793" s="14"/>
      <c r="BL3793" s="14"/>
      <c r="BM3793" s="14"/>
      <c r="BN3793" s="14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2"/>
      <c r="L3794" s="12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4"/>
      <c r="BK3794" s="14"/>
      <c r="BL3794" s="14"/>
      <c r="BM3794" s="14"/>
      <c r="BN3794" s="14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2"/>
      <c r="L3795" s="12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4"/>
      <c r="BK3795" s="14"/>
      <c r="BL3795" s="14"/>
      <c r="BM3795" s="14"/>
      <c r="BN3795" s="14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2"/>
      <c r="L3796" s="12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4"/>
      <c r="BK3796" s="14"/>
      <c r="BL3796" s="14"/>
      <c r="BM3796" s="14"/>
      <c r="BN3796" s="14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2"/>
      <c r="L3797" s="12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4"/>
      <c r="BK3797" s="14"/>
      <c r="BL3797" s="14"/>
      <c r="BM3797" s="14"/>
      <c r="BN3797" s="14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2"/>
      <c r="L3798" s="12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4"/>
      <c r="BK3798" s="14"/>
      <c r="BL3798" s="14"/>
      <c r="BM3798" s="14"/>
      <c r="BN3798" s="14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2"/>
      <c r="L3799" s="12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4"/>
      <c r="BK3799" s="14"/>
      <c r="BL3799" s="14"/>
      <c r="BM3799" s="14"/>
      <c r="BN3799" s="14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2"/>
      <c r="L3800" s="12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4"/>
      <c r="BK3800" s="14"/>
      <c r="BL3800" s="14"/>
      <c r="BM3800" s="14"/>
      <c r="BN3800" s="14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2"/>
      <c r="L3801" s="12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4"/>
      <c r="BK3801" s="14"/>
      <c r="BL3801" s="14"/>
      <c r="BM3801" s="14"/>
      <c r="BN3801" s="14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2"/>
      <c r="L3802" s="12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4"/>
      <c r="BK3802" s="14"/>
      <c r="BL3802" s="14"/>
      <c r="BM3802" s="14"/>
      <c r="BN3802" s="14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2"/>
      <c r="L3803" s="12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4"/>
      <c r="BK3803" s="14"/>
      <c r="BL3803" s="14"/>
      <c r="BM3803" s="14"/>
      <c r="BN3803" s="14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2"/>
      <c r="L3804" s="12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4"/>
      <c r="BK3804" s="14"/>
      <c r="BL3804" s="14"/>
      <c r="BM3804" s="14"/>
      <c r="BN3804" s="14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2"/>
      <c r="L3805" s="12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4"/>
      <c r="BK3805" s="14"/>
      <c r="BL3805" s="14"/>
      <c r="BM3805" s="14"/>
      <c r="BN3805" s="14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2"/>
      <c r="L3806" s="12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4"/>
      <c r="BK3806" s="14"/>
      <c r="BL3806" s="14"/>
      <c r="BM3806" s="14"/>
      <c r="BN3806" s="14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2"/>
      <c r="L3807" s="12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4"/>
      <c r="BK3807" s="14"/>
      <c r="BL3807" s="14"/>
      <c r="BM3807" s="14"/>
      <c r="BN3807" s="14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2"/>
      <c r="L3808" s="12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4"/>
      <c r="BK3808" s="14"/>
      <c r="BL3808" s="14"/>
      <c r="BM3808" s="14"/>
      <c r="BN3808" s="14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2"/>
      <c r="L3809" s="12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4"/>
      <c r="BK3809" s="14"/>
      <c r="BL3809" s="14"/>
      <c r="BM3809" s="14"/>
      <c r="BN3809" s="14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2"/>
      <c r="L3810" s="12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4"/>
      <c r="BK3810" s="14"/>
      <c r="BL3810" s="14"/>
      <c r="BM3810" s="14"/>
      <c r="BN3810" s="14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2"/>
      <c r="L3811" s="12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4"/>
      <c r="BK3811" s="14"/>
      <c r="BL3811" s="14"/>
      <c r="BM3811" s="14"/>
      <c r="BN3811" s="14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2"/>
      <c r="L3812" s="12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4"/>
      <c r="BK3812" s="14"/>
      <c r="BL3812" s="14"/>
      <c r="BM3812" s="14"/>
      <c r="BN3812" s="14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2"/>
      <c r="L3813" s="12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4"/>
      <c r="BK3813" s="14"/>
      <c r="BL3813" s="14"/>
      <c r="BM3813" s="14"/>
      <c r="BN3813" s="14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2"/>
      <c r="L3814" s="12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4"/>
      <c r="BK3814" s="14"/>
      <c r="BL3814" s="14"/>
      <c r="BM3814" s="14"/>
      <c r="BN3814" s="14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2"/>
      <c r="L3815" s="12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4"/>
      <c r="BK3815" s="14"/>
      <c r="BL3815" s="14"/>
      <c r="BM3815" s="14"/>
      <c r="BN3815" s="14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2"/>
      <c r="L3816" s="12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4"/>
      <c r="BK3816" s="14"/>
      <c r="BL3816" s="14"/>
      <c r="BM3816" s="14"/>
      <c r="BN3816" s="14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2"/>
      <c r="L3817" s="12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4"/>
      <c r="BK3817" s="14"/>
      <c r="BL3817" s="14"/>
      <c r="BM3817" s="14"/>
      <c r="BN3817" s="14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2"/>
      <c r="L3818" s="12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4"/>
      <c r="BK3818" s="14"/>
      <c r="BL3818" s="14"/>
      <c r="BM3818" s="14"/>
      <c r="BN3818" s="14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2"/>
      <c r="L3819" s="12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4"/>
      <c r="BK3819" s="14"/>
      <c r="BL3819" s="14"/>
      <c r="BM3819" s="14"/>
      <c r="BN3819" s="14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2"/>
      <c r="L3820" s="12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4"/>
      <c r="BK3820" s="14"/>
      <c r="BL3820" s="14"/>
      <c r="BM3820" s="14"/>
      <c r="BN3820" s="14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2"/>
      <c r="L3821" s="12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4"/>
      <c r="BK3821" s="14"/>
      <c r="BL3821" s="14"/>
      <c r="BM3821" s="14"/>
      <c r="BN3821" s="14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2"/>
      <c r="L3822" s="12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4"/>
      <c r="BK3822" s="14"/>
      <c r="BL3822" s="14"/>
      <c r="BM3822" s="14"/>
      <c r="BN3822" s="14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2"/>
      <c r="L3823" s="12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4"/>
      <c r="BK3823" s="14"/>
      <c r="BL3823" s="14"/>
      <c r="BM3823" s="14"/>
      <c r="BN3823" s="14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2"/>
      <c r="L3824" s="12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4"/>
      <c r="BK3824" s="14"/>
      <c r="BL3824" s="14"/>
      <c r="BM3824" s="14"/>
      <c r="BN3824" s="14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2"/>
      <c r="L3825" s="12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4"/>
      <c r="BK3825" s="14"/>
      <c r="BL3825" s="14"/>
      <c r="BM3825" s="14"/>
      <c r="BN3825" s="14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2"/>
      <c r="L3826" s="12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4"/>
      <c r="BK3826" s="14"/>
      <c r="BL3826" s="14"/>
      <c r="BM3826" s="14"/>
      <c r="BN3826" s="14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2"/>
      <c r="L3827" s="12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4"/>
      <c r="BK3827" s="14"/>
      <c r="BL3827" s="14"/>
      <c r="BM3827" s="14"/>
      <c r="BN3827" s="14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2"/>
      <c r="L3828" s="12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4"/>
      <c r="BK3828" s="14"/>
      <c r="BL3828" s="14"/>
      <c r="BM3828" s="14"/>
      <c r="BN3828" s="14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2"/>
      <c r="L3829" s="12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4"/>
      <c r="BK3829" s="14"/>
      <c r="BL3829" s="14"/>
      <c r="BM3829" s="14"/>
      <c r="BN3829" s="14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2"/>
      <c r="L3830" s="12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4"/>
      <c r="BK3830" s="14"/>
      <c r="BL3830" s="14"/>
      <c r="BM3830" s="14"/>
      <c r="BN3830" s="14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2"/>
      <c r="L3831" s="12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4"/>
      <c r="BK3831" s="14"/>
      <c r="BL3831" s="14"/>
      <c r="BM3831" s="14"/>
      <c r="BN3831" s="14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2"/>
      <c r="L3832" s="12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4"/>
      <c r="BK3832" s="14"/>
      <c r="BL3832" s="14"/>
      <c r="BM3832" s="14"/>
      <c r="BN3832" s="14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2"/>
      <c r="L3833" s="12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4"/>
      <c r="BK3833" s="14"/>
      <c r="BL3833" s="14"/>
      <c r="BM3833" s="14"/>
      <c r="BN3833" s="14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2"/>
      <c r="L3834" s="12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4"/>
      <c r="BK3834" s="14"/>
      <c r="BL3834" s="14"/>
      <c r="BM3834" s="14"/>
      <c r="BN3834" s="14"/>
    </row>
    <row r="3835" spans="4:66" s="15" customFormat="1" x14ac:dyDescent="0.25">
      <c r="K3835" s="17"/>
      <c r="L3835" s="17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18"/>
      <c r="AM3835" s="18"/>
      <c r="AN3835" s="18"/>
      <c r="AO3835" s="18"/>
      <c r="AP3835" s="18"/>
      <c r="AQ3835" s="18"/>
      <c r="AR3835" s="18"/>
      <c r="AS3835" s="18"/>
      <c r="AT3835" s="18"/>
      <c r="AU3835" s="18"/>
      <c r="AV3835" s="18"/>
      <c r="AW3835" s="18"/>
      <c r="AX3835" s="18"/>
      <c r="AY3835" s="18"/>
      <c r="AZ3835" s="18"/>
      <c r="BA3835" s="18"/>
      <c r="BB3835" s="18"/>
      <c r="BC3835" s="18"/>
      <c r="BD3835" s="18"/>
      <c r="BE3835" s="18"/>
      <c r="BF3835" s="18"/>
      <c r="BG3835" s="18"/>
      <c r="BH3835" s="18"/>
      <c r="BI3835" s="18"/>
      <c r="BJ3835" s="19"/>
      <c r="BK3835" s="19"/>
      <c r="BL3835" s="19"/>
      <c r="BM3835" s="19"/>
      <c r="BN3835" s="19"/>
    </row>
    <row r="3836" spans="4:66" x14ac:dyDescent="0.25">
      <c r="D3836" s="31"/>
      <c r="E3836" s="10"/>
      <c r="F3836" s="10"/>
      <c r="G3836" s="10"/>
      <c r="H3836" s="10"/>
      <c r="I3836" s="10"/>
      <c r="J3836" s="10"/>
      <c r="K3836" s="12"/>
      <c r="L3836" s="12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4"/>
      <c r="BK3836" s="14"/>
      <c r="BL3836" s="14"/>
      <c r="BM3836" s="14"/>
      <c r="BN3836" s="14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2"/>
      <c r="L3837" s="12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4"/>
      <c r="BK3837" s="14"/>
      <c r="BL3837" s="14"/>
      <c r="BM3837" s="14"/>
      <c r="BN3837" s="14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2"/>
      <c r="L3838" s="12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4"/>
      <c r="BK3838" s="14"/>
      <c r="BL3838" s="14"/>
      <c r="BM3838" s="14"/>
      <c r="BN3838" s="14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2"/>
      <c r="L3839" s="12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4"/>
      <c r="BK3839" s="14"/>
      <c r="BL3839" s="14"/>
      <c r="BM3839" s="14"/>
      <c r="BN3839" s="14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2"/>
      <c r="L3840" s="12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4"/>
      <c r="BK3840" s="14"/>
      <c r="BL3840" s="14"/>
      <c r="BM3840" s="14"/>
      <c r="BN3840" s="14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2"/>
      <c r="L3841" s="12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4"/>
      <c r="BK3841" s="14"/>
      <c r="BL3841" s="14"/>
      <c r="BM3841" s="14"/>
      <c r="BN3841" s="14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2"/>
      <c r="L3842" s="12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4"/>
      <c r="BK3842" s="14"/>
      <c r="BL3842" s="14"/>
      <c r="BM3842" s="14"/>
      <c r="BN3842" s="14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2"/>
      <c r="L3843" s="12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4"/>
      <c r="BK3843" s="14"/>
      <c r="BL3843" s="14"/>
      <c r="BM3843" s="14"/>
      <c r="BN3843" s="14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2"/>
      <c r="L3844" s="12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4"/>
      <c r="BK3844" s="14"/>
      <c r="BL3844" s="14"/>
      <c r="BM3844" s="14"/>
      <c r="BN3844" s="14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2"/>
      <c r="L3845" s="12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4"/>
      <c r="BK3845" s="14"/>
      <c r="BL3845" s="14"/>
      <c r="BM3845" s="14"/>
      <c r="BN3845" s="14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2"/>
      <c r="L3846" s="12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4"/>
      <c r="BK3846" s="14"/>
      <c r="BL3846" s="14"/>
      <c r="BM3846" s="14"/>
      <c r="BN3846" s="14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2"/>
      <c r="L3847" s="12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4"/>
      <c r="BK3847" s="14"/>
      <c r="BL3847" s="14"/>
      <c r="BM3847" s="14"/>
      <c r="BN3847" s="14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2"/>
      <c r="L3848" s="12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4"/>
      <c r="BK3848" s="14"/>
      <c r="BL3848" s="14"/>
      <c r="BM3848" s="14"/>
      <c r="BN3848" s="14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2"/>
      <c r="L3849" s="12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4"/>
      <c r="BK3849" s="14"/>
      <c r="BL3849" s="14"/>
      <c r="BM3849" s="14"/>
      <c r="BN3849" s="14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2"/>
      <c r="L3850" s="12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4"/>
      <c r="BK3850" s="14"/>
      <c r="BL3850" s="14"/>
      <c r="BM3850" s="14"/>
      <c r="BN3850" s="14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2"/>
      <c r="L3851" s="12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4"/>
      <c r="BK3851" s="14"/>
      <c r="BL3851" s="14"/>
      <c r="BM3851" s="14"/>
      <c r="BN3851" s="14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2"/>
      <c r="L3852" s="12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4"/>
      <c r="BK3852" s="14"/>
      <c r="BL3852" s="14"/>
      <c r="BM3852" s="14"/>
      <c r="BN3852" s="14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2"/>
      <c r="L3853" s="12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4"/>
      <c r="BK3853" s="14"/>
      <c r="BL3853" s="14"/>
      <c r="BM3853" s="14"/>
      <c r="BN3853" s="14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2"/>
      <c r="L3854" s="12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4"/>
      <c r="BK3854" s="14"/>
      <c r="BL3854" s="14"/>
      <c r="BM3854" s="14"/>
      <c r="BN3854" s="14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2"/>
      <c r="L3855" s="12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4"/>
      <c r="BK3855" s="14"/>
      <c r="BL3855" s="14"/>
      <c r="BM3855" s="14"/>
      <c r="BN3855" s="14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2"/>
      <c r="L3856" s="12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4"/>
      <c r="BK3856" s="14"/>
      <c r="BL3856" s="14"/>
      <c r="BM3856" s="14"/>
      <c r="BN3856" s="14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2"/>
      <c r="L3857" s="12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4"/>
      <c r="BK3857" s="14"/>
      <c r="BL3857" s="14"/>
      <c r="BM3857" s="14"/>
      <c r="BN3857" s="14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2"/>
      <c r="L3858" s="12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4"/>
      <c r="BK3858" s="14"/>
      <c r="BL3858" s="14"/>
      <c r="BM3858" s="14"/>
      <c r="BN3858" s="14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2"/>
      <c r="L3859" s="12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4"/>
      <c r="BK3859" s="14"/>
      <c r="BL3859" s="14"/>
      <c r="BM3859" s="14"/>
      <c r="BN3859" s="14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2"/>
      <c r="L3860" s="12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4"/>
      <c r="BK3860" s="14"/>
      <c r="BL3860" s="14"/>
      <c r="BM3860" s="14"/>
      <c r="BN3860" s="14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2"/>
      <c r="L3861" s="12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4"/>
      <c r="BK3861" s="14"/>
      <c r="BL3861" s="14"/>
      <c r="BM3861" s="14"/>
      <c r="BN3861" s="14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2"/>
      <c r="L3862" s="12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4"/>
      <c r="BK3862" s="14"/>
      <c r="BL3862" s="14"/>
      <c r="BM3862" s="14"/>
      <c r="BN3862" s="14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2"/>
      <c r="L3863" s="12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4"/>
      <c r="BK3863" s="14"/>
      <c r="BL3863" s="14"/>
      <c r="BM3863" s="14"/>
      <c r="BN3863" s="14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2"/>
      <c r="L3864" s="12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4"/>
      <c r="BK3864" s="14"/>
      <c r="BL3864" s="14"/>
      <c r="BM3864" s="14"/>
      <c r="BN3864" s="14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2"/>
      <c r="L3865" s="12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4"/>
      <c r="BK3865" s="14"/>
      <c r="BL3865" s="14"/>
      <c r="BM3865" s="14"/>
      <c r="BN3865" s="14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2"/>
      <c r="L3866" s="12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4"/>
      <c r="BK3866" s="14"/>
      <c r="BL3866" s="14"/>
      <c r="BM3866" s="14"/>
      <c r="BN3866" s="14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2"/>
      <c r="L3867" s="12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4"/>
      <c r="BK3867" s="14"/>
      <c r="BL3867" s="14"/>
      <c r="BM3867" s="14"/>
      <c r="BN3867" s="14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2"/>
      <c r="L3868" s="12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4"/>
      <c r="BK3868" s="14"/>
      <c r="BL3868" s="14"/>
      <c r="BM3868" s="14"/>
      <c r="BN3868" s="14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2"/>
      <c r="L3869" s="12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4"/>
      <c r="BK3869" s="14"/>
      <c r="BL3869" s="14"/>
      <c r="BM3869" s="14"/>
      <c r="BN3869" s="14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2"/>
      <c r="L3870" s="12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4"/>
      <c r="BK3870" s="14"/>
      <c r="BL3870" s="14"/>
      <c r="BM3870" s="14"/>
      <c r="BN3870" s="14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2"/>
      <c r="L3871" s="12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4"/>
      <c r="BK3871" s="14"/>
      <c r="BL3871" s="14"/>
      <c r="BM3871" s="14"/>
      <c r="BN3871" s="14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2"/>
      <c r="L3872" s="12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4"/>
      <c r="BK3872" s="14"/>
      <c r="BL3872" s="14"/>
      <c r="BM3872" s="14"/>
      <c r="BN3872" s="14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2"/>
      <c r="L3873" s="12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4"/>
      <c r="BK3873" s="14"/>
      <c r="BL3873" s="14"/>
      <c r="BM3873" s="14"/>
      <c r="BN3873" s="14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2"/>
      <c r="L3874" s="12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4"/>
      <c r="BK3874" s="14"/>
      <c r="BL3874" s="14"/>
      <c r="BM3874" s="14"/>
      <c r="BN3874" s="14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2"/>
      <c r="L3875" s="12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4"/>
      <c r="BK3875" s="14"/>
      <c r="BL3875" s="14"/>
      <c r="BM3875" s="14"/>
      <c r="BN3875" s="14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2"/>
      <c r="L3876" s="12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4"/>
      <c r="BK3876" s="14"/>
      <c r="BL3876" s="14"/>
      <c r="BM3876" s="14"/>
      <c r="BN3876" s="14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2"/>
      <c r="L3877" s="12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4"/>
      <c r="BK3877" s="14"/>
      <c r="BL3877" s="14"/>
      <c r="BM3877" s="14"/>
      <c r="BN3877" s="14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2"/>
      <c r="L3878" s="12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4"/>
      <c r="BK3878" s="14"/>
      <c r="BL3878" s="14"/>
      <c r="BM3878" s="14"/>
      <c r="BN3878" s="14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2"/>
      <c r="L3879" s="12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4"/>
      <c r="BK3879" s="14"/>
      <c r="BL3879" s="14"/>
      <c r="BM3879" s="14"/>
      <c r="BN3879" s="14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2"/>
      <c r="L3880" s="12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4"/>
      <c r="BK3880" s="14"/>
      <c r="BL3880" s="14"/>
      <c r="BM3880" s="14"/>
      <c r="BN3880" s="14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2"/>
      <c r="L3881" s="12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4"/>
      <c r="BK3881" s="14"/>
      <c r="BL3881" s="14"/>
      <c r="BM3881" s="14"/>
      <c r="BN3881" s="14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2"/>
      <c r="L3882" s="12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4"/>
      <c r="BK3882" s="14"/>
      <c r="BL3882" s="14"/>
      <c r="BM3882" s="14"/>
      <c r="BN3882" s="14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2"/>
      <c r="L3883" s="12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4"/>
      <c r="BK3883" s="14"/>
      <c r="BL3883" s="14"/>
      <c r="BM3883" s="14"/>
      <c r="BN3883" s="14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2"/>
      <c r="L3884" s="12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4"/>
      <c r="BK3884" s="14"/>
      <c r="BL3884" s="14"/>
      <c r="BM3884" s="14"/>
      <c r="BN3884" s="14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2"/>
      <c r="L3885" s="12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4"/>
      <c r="BK3885" s="14"/>
      <c r="BL3885" s="14"/>
      <c r="BM3885" s="14"/>
      <c r="BN3885" s="14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2"/>
      <c r="L3886" s="12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4"/>
      <c r="BK3886" s="14"/>
      <c r="BL3886" s="14"/>
      <c r="BM3886" s="14"/>
      <c r="BN3886" s="14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2"/>
      <c r="L3887" s="12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4"/>
      <c r="BK3887" s="14"/>
      <c r="BL3887" s="14"/>
      <c r="BM3887" s="14"/>
      <c r="BN3887" s="14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2"/>
      <c r="L3888" s="12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4"/>
      <c r="BK3888" s="14"/>
      <c r="BL3888" s="14"/>
      <c r="BM3888" s="14"/>
      <c r="BN3888" s="14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2"/>
      <c r="L3889" s="12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4"/>
      <c r="BK3889" s="14"/>
      <c r="BL3889" s="14"/>
      <c r="BM3889" s="14"/>
      <c r="BN3889" s="14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2"/>
      <c r="L3890" s="12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4"/>
      <c r="BK3890" s="14"/>
      <c r="BL3890" s="14"/>
      <c r="BM3890" s="14"/>
      <c r="BN3890" s="14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2"/>
      <c r="L3891" s="12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4"/>
      <c r="BK3891" s="14"/>
      <c r="BL3891" s="14"/>
      <c r="BM3891" s="14"/>
      <c r="BN3891" s="14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2"/>
      <c r="L3892" s="12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4"/>
      <c r="BK3892" s="14"/>
      <c r="BL3892" s="14"/>
      <c r="BM3892" s="14"/>
      <c r="BN3892" s="14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2"/>
      <c r="L3893" s="12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4"/>
      <c r="BK3893" s="14"/>
      <c r="BL3893" s="14"/>
      <c r="BM3893" s="14"/>
      <c r="BN3893" s="14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2"/>
      <c r="L3894" s="12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4"/>
      <c r="BK3894" s="14"/>
      <c r="BL3894" s="14"/>
      <c r="BM3894" s="14"/>
      <c r="BN3894" s="14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2"/>
      <c r="L3895" s="12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4"/>
      <c r="BK3895" s="14"/>
      <c r="BL3895" s="14"/>
      <c r="BM3895" s="14"/>
      <c r="BN3895" s="14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2"/>
      <c r="L3896" s="12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4"/>
      <c r="BK3896" s="14"/>
      <c r="BL3896" s="14"/>
      <c r="BM3896" s="14"/>
      <c r="BN3896" s="14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2"/>
      <c r="L3897" s="12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4"/>
      <c r="BK3897" s="14"/>
      <c r="BL3897" s="14"/>
      <c r="BM3897" s="14"/>
      <c r="BN3897" s="14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2"/>
      <c r="L3898" s="12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4"/>
      <c r="BK3898" s="14"/>
      <c r="BL3898" s="14"/>
      <c r="BM3898" s="14"/>
      <c r="BN3898" s="14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2"/>
      <c r="L3899" s="12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4"/>
      <c r="BK3899" s="14"/>
      <c r="BL3899" s="14"/>
      <c r="BM3899" s="14"/>
      <c r="BN3899" s="14"/>
    </row>
    <row r="3900" spans="4:66" s="15" customFormat="1" x14ac:dyDescent="0.25">
      <c r="K3900" s="17"/>
      <c r="L3900" s="17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  <c r="W3900" s="18"/>
      <c r="X3900" s="18"/>
      <c r="Y3900" s="18"/>
      <c r="Z3900" s="18"/>
      <c r="AA3900" s="18"/>
      <c r="AB3900" s="18"/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8"/>
      <c r="AW3900" s="18"/>
      <c r="AX3900" s="18"/>
      <c r="AY3900" s="18"/>
      <c r="AZ3900" s="18"/>
      <c r="BA3900" s="18"/>
      <c r="BB3900" s="18"/>
      <c r="BC3900" s="18"/>
      <c r="BD3900" s="18"/>
      <c r="BE3900" s="18"/>
      <c r="BF3900" s="18"/>
      <c r="BG3900" s="18"/>
      <c r="BH3900" s="18"/>
      <c r="BI3900" s="18"/>
      <c r="BJ3900" s="19"/>
      <c r="BK3900" s="19"/>
      <c r="BL3900" s="19"/>
      <c r="BM3900" s="19"/>
      <c r="BN3900" s="19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2"/>
      <c r="L3901" s="12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4"/>
      <c r="BK3901" s="14"/>
      <c r="BL3901" s="14"/>
      <c r="BM3901" s="14"/>
      <c r="BN3901" s="14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2"/>
      <c r="L3902" s="12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4"/>
      <c r="BK3902" s="14"/>
      <c r="BL3902" s="14"/>
      <c r="BM3902" s="14"/>
      <c r="BN3902" s="14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2"/>
      <c r="L3903" s="12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4"/>
      <c r="BK3903" s="14"/>
      <c r="BL3903" s="14"/>
      <c r="BM3903" s="14"/>
      <c r="BN3903" s="14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2"/>
      <c r="L3904" s="12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4"/>
      <c r="BK3904" s="14"/>
      <c r="BL3904" s="14"/>
      <c r="BM3904" s="14"/>
      <c r="BN3904" s="14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2"/>
      <c r="L3905" s="12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4"/>
      <c r="BK3905" s="14"/>
      <c r="BL3905" s="14"/>
      <c r="BM3905" s="14"/>
      <c r="BN3905" s="14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2"/>
      <c r="L3906" s="12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4"/>
      <c r="BK3906" s="14"/>
      <c r="BL3906" s="14"/>
      <c r="BM3906" s="14"/>
      <c r="BN3906" s="14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2"/>
      <c r="L3907" s="12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4"/>
      <c r="BK3907" s="14"/>
      <c r="BL3907" s="14"/>
      <c r="BM3907" s="14"/>
      <c r="BN3907" s="14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2"/>
      <c r="L3908" s="12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4"/>
      <c r="BK3908" s="14"/>
      <c r="BL3908" s="14"/>
      <c r="BM3908" s="14"/>
      <c r="BN3908" s="14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2"/>
      <c r="L3909" s="12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4"/>
      <c r="BK3909" s="14"/>
      <c r="BL3909" s="14"/>
      <c r="BM3909" s="14"/>
      <c r="BN3909" s="14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2"/>
      <c r="L3910" s="12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4"/>
      <c r="BK3910" s="14"/>
      <c r="BL3910" s="14"/>
      <c r="BM3910" s="14"/>
      <c r="BN3910" s="14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2"/>
      <c r="L3911" s="12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4"/>
      <c r="BK3911" s="14"/>
      <c r="BL3911" s="14"/>
      <c r="BM3911" s="14"/>
      <c r="BN3911" s="14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2"/>
      <c r="L3912" s="12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4"/>
      <c r="BK3912" s="14"/>
      <c r="BL3912" s="14"/>
      <c r="BM3912" s="14"/>
      <c r="BN3912" s="14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2"/>
      <c r="L3913" s="12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4"/>
      <c r="BK3913" s="14"/>
      <c r="BL3913" s="14"/>
      <c r="BM3913" s="14"/>
      <c r="BN3913" s="14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2"/>
      <c r="L3914" s="12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4"/>
      <c r="BK3914" s="14"/>
      <c r="BL3914" s="14"/>
      <c r="BM3914" s="14"/>
      <c r="BN3914" s="14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2"/>
      <c r="L3915" s="12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4"/>
      <c r="BK3915" s="14"/>
      <c r="BL3915" s="14"/>
      <c r="BM3915" s="14"/>
      <c r="BN3915" s="14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2"/>
      <c r="L3916" s="12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4"/>
      <c r="BK3916" s="14"/>
      <c r="BL3916" s="14"/>
      <c r="BM3916" s="14"/>
      <c r="BN3916" s="14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2"/>
      <c r="L3917" s="12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4"/>
      <c r="BK3917" s="14"/>
      <c r="BL3917" s="14"/>
      <c r="BM3917" s="14"/>
      <c r="BN3917" s="14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2"/>
      <c r="L3918" s="12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4"/>
      <c r="BK3918" s="14"/>
      <c r="BL3918" s="14"/>
      <c r="BM3918" s="14"/>
      <c r="BN3918" s="14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2"/>
      <c r="L3919" s="12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4"/>
      <c r="BK3919" s="14"/>
      <c r="BL3919" s="14"/>
      <c r="BM3919" s="14"/>
      <c r="BN3919" s="14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2"/>
      <c r="L3920" s="12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4"/>
      <c r="BK3920" s="14"/>
      <c r="BL3920" s="14"/>
      <c r="BM3920" s="14"/>
      <c r="BN3920" s="14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2"/>
      <c r="L3921" s="12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4"/>
      <c r="BK3921" s="14"/>
      <c r="BL3921" s="14"/>
      <c r="BM3921" s="14"/>
      <c r="BN3921" s="14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2"/>
      <c r="L3922" s="12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4"/>
      <c r="BK3922" s="14"/>
      <c r="BL3922" s="14"/>
      <c r="BM3922" s="14"/>
      <c r="BN3922" s="14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2"/>
      <c r="L3923" s="12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4"/>
      <c r="BK3923" s="14"/>
      <c r="BL3923" s="14"/>
      <c r="BM3923" s="14"/>
      <c r="BN3923" s="14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2"/>
      <c r="L3924" s="12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4"/>
      <c r="BK3924" s="14"/>
      <c r="BL3924" s="14"/>
      <c r="BM3924" s="14"/>
      <c r="BN3924" s="14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2"/>
      <c r="L3925" s="12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4"/>
      <c r="BK3925" s="14"/>
      <c r="BL3925" s="14"/>
      <c r="BM3925" s="14"/>
      <c r="BN3925" s="14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2"/>
      <c r="L3926" s="12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4"/>
      <c r="BK3926" s="14"/>
      <c r="BL3926" s="14"/>
      <c r="BM3926" s="14"/>
      <c r="BN3926" s="14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2"/>
      <c r="L3927" s="12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4"/>
      <c r="BK3927" s="14"/>
      <c r="BL3927" s="14"/>
      <c r="BM3927" s="14"/>
      <c r="BN3927" s="14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2"/>
      <c r="L3928" s="12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4"/>
      <c r="BK3928" s="14"/>
      <c r="BL3928" s="14"/>
      <c r="BM3928" s="14"/>
      <c r="BN3928" s="14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2"/>
      <c r="L3929" s="12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4"/>
      <c r="BK3929" s="14"/>
      <c r="BL3929" s="14"/>
      <c r="BM3929" s="14"/>
      <c r="BN3929" s="14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2"/>
      <c r="L3930" s="12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4"/>
      <c r="BK3930" s="14"/>
      <c r="BL3930" s="14"/>
      <c r="BM3930" s="14"/>
      <c r="BN3930" s="14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2"/>
      <c r="L3931" s="12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4"/>
      <c r="BK3931" s="14"/>
      <c r="BL3931" s="14"/>
      <c r="BM3931" s="14"/>
      <c r="BN3931" s="14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2"/>
      <c r="L3932" s="12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4"/>
      <c r="BK3932" s="14"/>
      <c r="BL3932" s="14"/>
      <c r="BM3932" s="14"/>
      <c r="BN3932" s="14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2"/>
      <c r="L3933" s="12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4"/>
      <c r="BK3933" s="14"/>
      <c r="BL3933" s="14"/>
      <c r="BM3933" s="14"/>
      <c r="BN3933" s="14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2"/>
      <c r="L3934" s="12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4"/>
      <c r="BK3934" s="14"/>
      <c r="BL3934" s="14"/>
      <c r="BM3934" s="14"/>
      <c r="BN3934" s="14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2"/>
      <c r="L3935" s="12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4"/>
      <c r="BK3935" s="14"/>
      <c r="BL3935" s="14"/>
      <c r="BM3935" s="14"/>
      <c r="BN3935" s="14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2"/>
      <c r="L3936" s="12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4"/>
      <c r="BK3936" s="14"/>
      <c r="BL3936" s="14"/>
      <c r="BM3936" s="14"/>
      <c r="BN3936" s="14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2"/>
      <c r="L3937" s="12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4"/>
      <c r="BK3937" s="14"/>
      <c r="BL3937" s="14"/>
      <c r="BM3937" s="14"/>
      <c r="BN3937" s="14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2"/>
      <c r="L3938" s="12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4"/>
      <c r="BK3938" s="14"/>
      <c r="BL3938" s="14"/>
      <c r="BM3938" s="14"/>
      <c r="BN3938" s="14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2"/>
      <c r="L3939" s="12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4"/>
      <c r="BK3939" s="14"/>
      <c r="BL3939" s="14"/>
      <c r="BM3939" s="14"/>
      <c r="BN3939" s="14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2"/>
      <c r="L3940" s="12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4"/>
      <c r="BK3940" s="14"/>
      <c r="BL3940" s="14"/>
      <c r="BM3940" s="14"/>
      <c r="BN3940" s="14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2"/>
      <c r="L3941" s="12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4"/>
      <c r="BK3941" s="14"/>
      <c r="BL3941" s="14"/>
      <c r="BM3941" s="14"/>
      <c r="BN3941" s="14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2"/>
      <c r="L3942" s="12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4"/>
      <c r="BK3942" s="14"/>
      <c r="BL3942" s="14"/>
      <c r="BM3942" s="14"/>
      <c r="BN3942" s="14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2"/>
      <c r="L3943" s="12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4"/>
      <c r="BK3943" s="14"/>
      <c r="BL3943" s="14"/>
      <c r="BM3943" s="14"/>
      <c r="BN3943" s="14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2"/>
      <c r="L3944" s="12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4"/>
      <c r="BK3944" s="14"/>
      <c r="BL3944" s="14"/>
      <c r="BM3944" s="14"/>
      <c r="BN3944" s="14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2"/>
      <c r="L3945" s="12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4"/>
      <c r="BK3945" s="14"/>
      <c r="BL3945" s="14"/>
      <c r="BM3945" s="14"/>
      <c r="BN3945" s="14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2"/>
      <c r="L3946" s="12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4"/>
      <c r="BK3946" s="14"/>
      <c r="BL3946" s="14"/>
      <c r="BM3946" s="14"/>
      <c r="BN3946" s="14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2"/>
      <c r="L3947" s="12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4"/>
      <c r="BK3947" s="14"/>
      <c r="BL3947" s="14"/>
      <c r="BM3947" s="14"/>
      <c r="BN3947" s="14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2"/>
      <c r="L3948" s="12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4"/>
      <c r="BK3948" s="14"/>
      <c r="BL3948" s="14"/>
      <c r="BM3948" s="14"/>
      <c r="BN3948" s="14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2"/>
      <c r="L3949" s="12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4"/>
      <c r="BK3949" s="14"/>
      <c r="BL3949" s="14"/>
      <c r="BM3949" s="14"/>
      <c r="BN3949" s="14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2"/>
      <c r="L3950" s="12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4"/>
      <c r="BK3950" s="14"/>
      <c r="BL3950" s="14"/>
      <c r="BM3950" s="14"/>
      <c r="BN3950" s="14"/>
    </row>
    <row r="3951" spans="4:66" s="15" customFormat="1" x14ac:dyDescent="0.25">
      <c r="K3951" s="17"/>
      <c r="L3951" s="17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  <c r="W3951" s="18"/>
      <c r="X3951" s="18"/>
      <c r="Y3951" s="18"/>
      <c r="Z3951" s="18"/>
      <c r="AA3951" s="18"/>
      <c r="AB3951" s="18"/>
      <c r="AC3951" s="18"/>
      <c r="AD3951" s="18"/>
      <c r="AE3951" s="18"/>
      <c r="AF3951" s="18"/>
      <c r="AG3951" s="18"/>
      <c r="AH3951" s="18"/>
      <c r="AI3951" s="18"/>
      <c r="AJ3951" s="18"/>
      <c r="AK3951" s="18"/>
      <c r="AL3951" s="18"/>
      <c r="AM3951" s="18"/>
      <c r="AN3951" s="18"/>
      <c r="AO3951" s="18"/>
      <c r="AP3951" s="18"/>
      <c r="AQ3951" s="18"/>
      <c r="AR3951" s="18"/>
      <c r="AS3951" s="18"/>
      <c r="AT3951" s="18"/>
      <c r="AU3951" s="18"/>
      <c r="AV3951" s="18"/>
      <c r="AW3951" s="18"/>
      <c r="AX3951" s="18"/>
      <c r="AY3951" s="18"/>
      <c r="AZ3951" s="18"/>
      <c r="BA3951" s="18"/>
      <c r="BB3951" s="18"/>
      <c r="BC3951" s="18"/>
      <c r="BD3951" s="18"/>
      <c r="BE3951" s="18"/>
      <c r="BF3951" s="18"/>
      <c r="BG3951" s="18"/>
      <c r="BH3951" s="18"/>
      <c r="BI3951" s="18"/>
      <c r="BJ3951" s="19"/>
      <c r="BK3951" s="19"/>
      <c r="BL3951" s="19"/>
      <c r="BM3951" s="19"/>
      <c r="BN3951" s="19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2"/>
      <c r="L3952" s="12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4"/>
      <c r="BK3952" s="14"/>
      <c r="BL3952" s="14"/>
      <c r="BM3952" s="14"/>
      <c r="BN3952" s="14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2"/>
      <c r="L3953" s="12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4"/>
      <c r="BK3953" s="14"/>
      <c r="BL3953" s="14"/>
      <c r="BM3953" s="14"/>
      <c r="BN3953" s="14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2"/>
      <c r="L3954" s="12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4"/>
      <c r="BK3954" s="14"/>
      <c r="BL3954" s="14"/>
      <c r="BM3954" s="14"/>
      <c r="BN3954" s="14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2"/>
      <c r="L3955" s="12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4"/>
      <c r="BK3955" s="14"/>
      <c r="BL3955" s="14"/>
      <c r="BM3955" s="14"/>
      <c r="BN3955" s="14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2"/>
      <c r="L3956" s="12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4"/>
      <c r="BK3956" s="14"/>
      <c r="BL3956" s="14"/>
      <c r="BM3956" s="14"/>
      <c r="BN3956" s="14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2"/>
      <c r="L3957" s="12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4"/>
      <c r="BK3957" s="14"/>
      <c r="BL3957" s="14"/>
      <c r="BM3957" s="14"/>
      <c r="BN3957" s="14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2"/>
      <c r="L3958" s="12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4"/>
      <c r="BK3958" s="14"/>
      <c r="BL3958" s="14"/>
      <c r="BM3958" s="14"/>
      <c r="BN3958" s="14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2"/>
      <c r="L3959" s="12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4"/>
      <c r="BK3959" s="14"/>
      <c r="BL3959" s="14"/>
      <c r="BM3959" s="14"/>
      <c r="BN3959" s="14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2"/>
      <c r="L3960" s="12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4"/>
      <c r="BK3960" s="14"/>
      <c r="BL3960" s="14"/>
      <c r="BM3960" s="14"/>
      <c r="BN3960" s="14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2"/>
      <c r="L3961" s="12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4"/>
      <c r="BK3961" s="14"/>
      <c r="BL3961" s="14"/>
      <c r="BM3961" s="14"/>
      <c r="BN3961" s="14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2"/>
      <c r="L3962" s="12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4"/>
      <c r="BK3962" s="14"/>
      <c r="BL3962" s="14"/>
      <c r="BM3962" s="14"/>
      <c r="BN3962" s="14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2"/>
      <c r="L3963" s="12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4"/>
      <c r="BK3963" s="14"/>
      <c r="BL3963" s="14"/>
      <c r="BM3963" s="14"/>
      <c r="BN3963" s="14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2"/>
      <c r="L3964" s="12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4"/>
      <c r="BK3964" s="14"/>
      <c r="BL3964" s="14"/>
      <c r="BM3964" s="14"/>
      <c r="BN3964" s="14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2"/>
      <c r="L3965" s="12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4"/>
      <c r="BK3965" s="14"/>
      <c r="BL3965" s="14"/>
      <c r="BM3965" s="14"/>
      <c r="BN3965" s="14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2"/>
      <c r="L3966" s="12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4"/>
      <c r="BK3966" s="14"/>
      <c r="BL3966" s="14"/>
      <c r="BM3966" s="14"/>
      <c r="BN3966" s="14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2"/>
      <c r="L3967" s="12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4"/>
      <c r="BK3967" s="14"/>
      <c r="BL3967" s="14"/>
      <c r="BM3967" s="14"/>
      <c r="BN3967" s="14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2"/>
      <c r="L3968" s="12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4"/>
      <c r="BK3968" s="14"/>
      <c r="BL3968" s="14"/>
      <c r="BM3968" s="14"/>
      <c r="BN3968" s="14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2"/>
      <c r="L3969" s="12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4"/>
      <c r="BK3969" s="14"/>
      <c r="BL3969" s="14"/>
      <c r="BM3969" s="14"/>
      <c r="BN3969" s="14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2"/>
      <c r="L3970" s="12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4"/>
      <c r="BK3970" s="14"/>
      <c r="BL3970" s="14"/>
      <c r="BM3970" s="14"/>
      <c r="BN3970" s="14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2"/>
      <c r="L3971" s="12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4"/>
      <c r="BK3971" s="14"/>
      <c r="BL3971" s="14"/>
      <c r="BM3971" s="14"/>
      <c r="BN3971" s="14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2"/>
      <c r="L3972" s="12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4"/>
      <c r="BK3972" s="14"/>
      <c r="BL3972" s="14"/>
      <c r="BM3972" s="14"/>
      <c r="BN3972" s="14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2"/>
      <c r="L3973" s="12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4"/>
      <c r="BK3973" s="14"/>
      <c r="BL3973" s="14"/>
      <c r="BM3973" s="14"/>
      <c r="BN3973" s="14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2"/>
      <c r="L3974" s="12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4"/>
      <c r="BK3974" s="14"/>
      <c r="BL3974" s="14"/>
      <c r="BM3974" s="14"/>
      <c r="BN3974" s="14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2"/>
      <c r="L3975" s="12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4"/>
      <c r="BK3975" s="14"/>
      <c r="BL3975" s="14"/>
      <c r="BM3975" s="14"/>
      <c r="BN3975" s="14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2"/>
      <c r="L3976" s="12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4"/>
      <c r="BK3976" s="14"/>
      <c r="BL3976" s="14"/>
      <c r="BM3976" s="14"/>
      <c r="BN3976" s="14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2"/>
      <c r="L3977" s="12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4"/>
      <c r="BK3977" s="14"/>
      <c r="BL3977" s="14"/>
      <c r="BM3977" s="14"/>
      <c r="BN3977" s="14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2"/>
      <c r="L3978" s="12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4"/>
      <c r="BK3978" s="14"/>
      <c r="BL3978" s="14"/>
      <c r="BM3978" s="14"/>
      <c r="BN3978" s="14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2"/>
      <c r="L3979" s="12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4"/>
      <c r="BK3979" s="14"/>
      <c r="BL3979" s="14"/>
      <c r="BM3979" s="14"/>
      <c r="BN3979" s="14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2"/>
      <c r="L3980" s="12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4"/>
      <c r="BK3980" s="14"/>
      <c r="BL3980" s="14"/>
      <c r="BM3980" s="14"/>
      <c r="BN3980" s="14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2"/>
      <c r="L3981" s="12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4"/>
      <c r="BK3981" s="14"/>
      <c r="BL3981" s="14"/>
      <c r="BM3981" s="14"/>
      <c r="BN3981" s="14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2"/>
      <c r="L3982" s="12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4"/>
      <c r="BK3982" s="14"/>
      <c r="BL3982" s="14"/>
      <c r="BM3982" s="14"/>
      <c r="BN3982" s="14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2"/>
      <c r="L3983" s="12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4"/>
      <c r="BK3983" s="14"/>
      <c r="BL3983" s="14"/>
      <c r="BM3983" s="14"/>
      <c r="BN3983" s="14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2"/>
      <c r="L3984" s="12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4"/>
      <c r="BK3984" s="14"/>
      <c r="BL3984" s="14"/>
      <c r="BM3984" s="14"/>
      <c r="BN3984" s="14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2"/>
      <c r="L3985" s="12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4"/>
      <c r="BK3985" s="14"/>
      <c r="BL3985" s="14"/>
      <c r="BM3985" s="14"/>
      <c r="BN3985" s="14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2"/>
      <c r="L3986" s="12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4"/>
      <c r="BK3986" s="14"/>
      <c r="BL3986" s="14"/>
      <c r="BM3986" s="14"/>
      <c r="BN3986" s="14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2"/>
      <c r="L3987" s="12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4"/>
      <c r="BK3987" s="14"/>
      <c r="BL3987" s="14"/>
      <c r="BM3987" s="14"/>
      <c r="BN3987" s="14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2"/>
      <c r="L3988" s="12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4"/>
      <c r="BK3988" s="14"/>
      <c r="BL3988" s="14"/>
      <c r="BM3988" s="14"/>
      <c r="BN3988" s="14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2"/>
      <c r="L3989" s="12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4"/>
      <c r="BK3989" s="14"/>
      <c r="BL3989" s="14"/>
      <c r="BM3989" s="14"/>
      <c r="BN3989" s="14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2"/>
      <c r="L3990" s="12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4"/>
      <c r="BK3990" s="14"/>
      <c r="BL3990" s="14"/>
      <c r="BM3990" s="14"/>
      <c r="BN3990" s="14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2"/>
      <c r="L3991" s="12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4"/>
      <c r="BK3991" s="14"/>
      <c r="BL3991" s="14"/>
      <c r="BM3991" s="14"/>
      <c r="BN3991" s="14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2"/>
      <c r="L3992" s="12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4"/>
      <c r="BK3992" s="14"/>
      <c r="BL3992" s="14"/>
      <c r="BM3992" s="14"/>
      <c r="BN3992" s="14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2"/>
      <c r="L3993" s="12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4"/>
      <c r="BK3993" s="14"/>
      <c r="BL3993" s="14"/>
      <c r="BM3993" s="14"/>
      <c r="BN3993" s="14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2"/>
      <c r="L3994" s="12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4"/>
      <c r="BK3994" s="14"/>
      <c r="BL3994" s="14"/>
      <c r="BM3994" s="14"/>
      <c r="BN3994" s="14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2"/>
      <c r="L3995" s="12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4"/>
      <c r="BK3995" s="14"/>
      <c r="BL3995" s="14"/>
      <c r="BM3995" s="14"/>
      <c r="BN3995" s="14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2"/>
      <c r="L3996" s="12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4"/>
      <c r="BK3996" s="14"/>
      <c r="BL3996" s="14"/>
      <c r="BM3996" s="14"/>
      <c r="BN3996" s="14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2"/>
      <c r="L3997" s="12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4"/>
      <c r="BK3997" s="14"/>
      <c r="BL3997" s="14"/>
      <c r="BM3997" s="14"/>
      <c r="BN3997" s="14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2"/>
      <c r="L3998" s="12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4"/>
      <c r="BK3998" s="14"/>
      <c r="BL3998" s="14"/>
      <c r="BM3998" s="14"/>
      <c r="BN3998" s="14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2"/>
      <c r="L3999" s="12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4"/>
      <c r="BK3999" s="14"/>
      <c r="BL3999" s="14"/>
      <c r="BM3999" s="14"/>
      <c r="BN3999" s="14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2"/>
      <c r="L4000" s="12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4"/>
      <c r="BK4000" s="14"/>
      <c r="BL4000" s="14"/>
      <c r="BM4000" s="14"/>
      <c r="BN4000" s="14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2"/>
      <c r="L4001" s="12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4"/>
      <c r="BK4001" s="14"/>
      <c r="BL4001" s="14"/>
      <c r="BM4001" s="14"/>
      <c r="BN4001" s="14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2"/>
      <c r="L4002" s="12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4"/>
      <c r="BK4002" s="14"/>
      <c r="BL4002" s="14"/>
      <c r="BM4002" s="14"/>
      <c r="BN4002" s="14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2"/>
      <c r="L4003" s="12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4"/>
      <c r="BK4003" s="14"/>
      <c r="BL4003" s="14"/>
      <c r="BM4003" s="14"/>
      <c r="BN4003" s="14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2"/>
      <c r="L4004" s="12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4"/>
      <c r="BK4004" s="14"/>
      <c r="BL4004" s="14"/>
      <c r="BM4004" s="14"/>
      <c r="BN4004" s="14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2"/>
      <c r="L4005" s="12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4"/>
      <c r="BK4005" s="14"/>
      <c r="BL4005" s="14"/>
      <c r="BM4005" s="14"/>
      <c r="BN4005" s="14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2"/>
      <c r="L4006" s="12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4"/>
      <c r="BK4006" s="14"/>
      <c r="BL4006" s="14"/>
      <c r="BM4006" s="14"/>
      <c r="BN4006" s="14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2"/>
      <c r="L4007" s="12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4"/>
      <c r="BK4007" s="14"/>
      <c r="BL4007" s="14"/>
      <c r="BM4007" s="14"/>
      <c r="BN4007" s="14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2"/>
      <c r="L4008" s="12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4"/>
      <c r="BK4008" s="14"/>
      <c r="BL4008" s="14"/>
      <c r="BM4008" s="14"/>
      <c r="BN4008" s="14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2"/>
      <c r="L4009" s="12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4"/>
      <c r="BK4009" s="14"/>
      <c r="BL4009" s="14"/>
      <c r="BM4009" s="14"/>
      <c r="BN4009" s="14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2"/>
      <c r="L4010" s="12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4"/>
      <c r="BK4010" s="14"/>
      <c r="BL4010" s="14"/>
      <c r="BM4010" s="14"/>
      <c r="BN4010" s="14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2"/>
      <c r="L4011" s="12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4"/>
      <c r="BK4011" s="14"/>
      <c r="BL4011" s="14"/>
      <c r="BM4011" s="14"/>
      <c r="BN4011" s="14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2"/>
      <c r="L4012" s="12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4"/>
      <c r="BK4012" s="14"/>
      <c r="BL4012" s="14"/>
      <c r="BM4012" s="14"/>
      <c r="BN4012" s="14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2"/>
      <c r="L4013" s="12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4"/>
      <c r="BK4013" s="14"/>
      <c r="BL4013" s="14"/>
      <c r="BM4013" s="14"/>
      <c r="BN4013" s="14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2"/>
      <c r="L4014" s="12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4"/>
      <c r="BK4014" s="14"/>
      <c r="BL4014" s="14"/>
      <c r="BM4014" s="14"/>
      <c r="BN4014" s="14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2"/>
      <c r="L4015" s="12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4"/>
      <c r="BK4015" s="14"/>
      <c r="BL4015" s="14"/>
      <c r="BM4015" s="14"/>
      <c r="BN4015" s="14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2"/>
      <c r="L4016" s="12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4"/>
      <c r="BK4016" s="14"/>
      <c r="BL4016" s="14"/>
      <c r="BM4016" s="14"/>
      <c r="BN4016" s="14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2"/>
      <c r="L4017" s="12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4"/>
      <c r="BK4017" s="14"/>
      <c r="BL4017" s="14"/>
      <c r="BM4017" s="14"/>
      <c r="BN4017" s="14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2"/>
      <c r="L4018" s="12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4"/>
      <c r="BK4018" s="14"/>
      <c r="BL4018" s="14"/>
      <c r="BM4018" s="14"/>
      <c r="BN4018" s="14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2"/>
      <c r="L4019" s="12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4"/>
      <c r="BK4019" s="14"/>
      <c r="BL4019" s="14"/>
      <c r="BM4019" s="14"/>
      <c r="BN4019" s="14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2"/>
      <c r="L4020" s="12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4"/>
      <c r="BK4020" s="14"/>
      <c r="BL4020" s="14"/>
      <c r="BM4020" s="14"/>
      <c r="BN4020" s="14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2"/>
      <c r="L4021" s="12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4"/>
      <c r="BK4021" s="14"/>
      <c r="BL4021" s="14"/>
      <c r="BM4021" s="14"/>
      <c r="BN4021" s="14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2"/>
      <c r="L4022" s="12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4"/>
      <c r="BK4022" s="14"/>
      <c r="BL4022" s="14"/>
      <c r="BM4022" s="14"/>
      <c r="BN4022" s="14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2"/>
      <c r="L4023" s="12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4"/>
      <c r="BK4023" s="14"/>
      <c r="BL4023" s="14"/>
      <c r="BM4023" s="14"/>
      <c r="BN4023" s="14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2"/>
      <c r="L4024" s="12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4"/>
      <c r="BK4024" s="14"/>
      <c r="BL4024" s="14"/>
      <c r="BM4024" s="14"/>
      <c r="BN4024" s="14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2"/>
      <c r="L4025" s="12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4"/>
      <c r="BK4025" s="14"/>
      <c r="BL4025" s="14"/>
      <c r="BM4025" s="14"/>
      <c r="BN4025" s="14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2"/>
      <c r="L4026" s="12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4"/>
      <c r="BK4026" s="14"/>
      <c r="BL4026" s="14"/>
      <c r="BM4026" s="14"/>
      <c r="BN4026" s="14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2"/>
      <c r="L4027" s="12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4"/>
      <c r="BK4027" s="14"/>
      <c r="BL4027" s="14"/>
      <c r="BM4027" s="14"/>
      <c r="BN4027" s="14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2"/>
      <c r="L4028" s="12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4"/>
      <c r="BK4028" s="14"/>
      <c r="BL4028" s="14"/>
      <c r="BM4028" s="14"/>
      <c r="BN4028" s="14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2"/>
      <c r="L4029" s="12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4"/>
      <c r="BK4029" s="14"/>
      <c r="BL4029" s="14"/>
      <c r="BM4029" s="14"/>
      <c r="BN4029" s="14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2"/>
      <c r="L4030" s="12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4"/>
      <c r="BK4030" s="14"/>
      <c r="BL4030" s="14"/>
      <c r="BM4030" s="14"/>
      <c r="BN4030" s="14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2"/>
      <c r="L4031" s="12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4"/>
      <c r="BK4031" s="14"/>
      <c r="BL4031" s="14"/>
      <c r="BM4031" s="14"/>
      <c r="BN4031" s="14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2"/>
      <c r="L4032" s="12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4"/>
      <c r="BK4032" s="14"/>
      <c r="BL4032" s="14"/>
      <c r="BM4032" s="14"/>
      <c r="BN4032" s="14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2"/>
      <c r="L4033" s="12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4"/>
      <c r="BK4033" s="14"/>
      <c r="BL4033" s="14"/>
      <c r="BM4033" s="14"/>
      <c r="BN4033" s="14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2"/>
      <c r="L4034" s="12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4"/>
      <c r="BK4034" s="14"/>
      <c r="BL4034" s="14"/>
      <c r="BM4034" s="14"/>
      <c r="BN4034" s="14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2"/>
      <c r="L4035" s="12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4"/>
      <c r="BK4035" s="14"/>
      <c r="BL4035" s="14"/>
      <c r="BM4035" s="14"/>
      <c r="BN4035" s="14"/>
    </row>
    <row r="4036" spans="4:66" s="15" customFormat="1" x14ac:dyDescent="0.25">
      <c r="K4036" s="17"/>
      <c r="L4036" s="17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  <c r="W4036" s="18"/>
      <c r="X4036" s="18"/>
      <c r="Y4036" s="18"/>
      <c r="Z4036" s="18"/>
      <c r="AA4036" s="18"/>
      <c r="AB4036" s="18"/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8"/>
      <c r="AW4036" s="18"/>
      <c r="AX4036" s="18"/>
      <c r="AY4036" s="18"/>
      <c r="AZ4036" s="18"/>
      <c r="BA4036" s="18"/>
      <c r="BB4036" s="18"/>
      <c r="BC4036" s="18"/>
      <c r="BD4036" s="18"/>
      <c r="BE4036" s="18"/>
      <c r="BF4036" s="18"/>
      <c r="BG4036" s="18"/>
      <c r="BH4036" s="18"/>
      <c r="BI4036" s="18"/>
      <c r="BJ4036" s="19"/>
      <c r="BK4036" s="19"/>
      <c r="BL4036" s="19"/>
      <c r="BM4036" s="19"/>
      <c r="BN4036" s="19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2"/>
      <c r="L4037" s="12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4"/>
      <c r="BK4037" s="14"/>
      <c r="BL4037" s="14"/>
      <c r="BM4037" s="14"/>
      <c r="BN4037" s="14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2"/>
      <c r="L4038" s="12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4"/>
      <c r="BK4038" s="14"/>
      <c r="BL4038" s="14"/>
      <c r="BM4038" s="14"/>
      <c r="BN4038" s="14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2"/>
      <c r="L4039" s="12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4"/>
      <c r="BK4039" s="14"/>
      <c r="BL4039" s="14"/>
      <c r="BM4039" s="14"/>
      <c r="BN4039" s="14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2"/>
      <c r="L4040" s="12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4"/>
      <c r="BK4040" s="14"/>
      <c r="BL4040" s="14"/>
      <c r="BM4040" s="14"/>
      <c r="BN4040" s="14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2"/>
      <c r="L4041" s="12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4"/>
      <c r="BK4041" s="14"/>
      <c r="BL4041" s="14"/>
      <c r="BM4041" s="14"/>
      <c r="BN4041" s="14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2"/>
      <c r="L4042" s="12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4"/>
      <c r="BK4042" s="14"/>
      <c r="BL4042" s="14"/>
      <c r="BM4042" s="14"/>
      <c r="BN4042" s="14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2"/>
      <c r="L4043" s="12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4"/>
      <c r="BK4043" s="14"/>
      <c r="BL4043" s="14"/>
      <c r="BM4043" s="14"/>
      <c r="BN4043" s="14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2"/>
      <c r="L4044" s="12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4"/>
      <c r="BK4044" s="14"/>
      <c r="BL4044" s="14"/>
      <c r="BM4044" s="14"/>
      <c r="BN4044" s="14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2"/>
      <c r="L4045" s="12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4"/>
      <c r="BK4045" s="14"/>
      <c r="BL4045" s="14"/>
      <c r="BM4045" s="14"/>
      <c r="BN4045" s="14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2"/>
      <c r="L4046" s="12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4"/>
      <c r="BK4046" s="14"/>
      <c r="BL4046" s="14"/>
      <c r="BM4046" s="14"/>
      <c r="BN4046" s="14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2"/>
      <c r="L4047" s="12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4"/>
      <c r="BK4047" s="14"/>
      <c r="BL4047" s="14"/>
      <c r="BM4047" s="14"/>
      <c r="BN4047" s="14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2"/>
      <c r="L4048" s="12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4"/>
      <c r="BK4048" s="14"/>
      <c r="BL4048" s="14"/>
      <c r="BM4048" s="14"/>
      <c r="BN4048" s="14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2"/>
      <c r="L4049" s="12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4"/>
      <c r="BK4049" s="14"/>
      <c r="BL4049" s="14"/>
      <c r="BM4049" s="14"/>
      <c r="BN4049" s="14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2"/>
      <c r="L4050" s="12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4"/>
      <c r="BK4050" s="14"/>
      <c r="BL4050" s="14"/>
      <c r="BM4050" s="14"/>
      <c r="BN4050" s="14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2"/>
      <c r="L4051" s="12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4"/>
      <c r="BK4051" s="14"/>
      <c r="BL4051" s="14"/>
      <c r="BM4051" s="14"/>
      <c r="BN4051" s="14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2"/>
      <c r="L4052" s="12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4"/>
      <c r="BK4052" s="14"/>
      <c r="BL4052" s="14"/>
      <c r="BM4052" s="14"/>
      <c r="BN4052" s="14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2"/>
      <c r="L4053" s="12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4"/>
      <c r="BK4053" s="14"/>
      <c r="BL4053" s="14"/>
      <c r="BM4053" s="14"/>
      <c r="BN4053" s="14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2"/>
      <c r="L4054" s="12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4"/>
      <c r="BK4054" s="14"/>
      <c r="BL4054" s="14"/>
      <c r="BM4054" s="14"/>
      <c r="BN4054" s="14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2"/>
      <c r="L4055" s="12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4"/>
      <c r="BK4055" s="14"/>
      <c r="BL4055" s="14"/>
      <c r="BM4055" s="14"/>
      <c r="BN4055" s="14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2"/>
      <c r="L4056" s="12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4"/>
      <c r="BK4056" s="14"/>
      <c r="BL4056" s="14"/>
      <c r="BM4056" s="14"/>
      <c r="BN4056" s="14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2"/>
      <c r="L4057" s="12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4"/>
      <c r="BK4057" s="14"/>
      <c r="BL4057" s="14"/>
      <c r="BM4057" s="14"/>
      <c r="BN4057" s="14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2"/>
      <c r="L4058" s="12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4"/>
      <c r="BK4058" s="14"/>
      <c r="BL4058" s="14"/>
      <c r="BM4058" s="14"/>
      <c r="BN4058" s="14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2"/>
      <c r="L4059" s="12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4"/>
      <c r="BK4059" s="14"/>
      <c r="BL4059" s="14"/>
      <c r="BM4059" s="14"/>
      <c r="BN4059" s="14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2"/>
      <c r="L4060" s="12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4"/>
      <c r="BK4060" s="14"/>
      <c r="BL4060" s="14"/>
      <c r="BM4060" s="14"/>
      <c r="BN4060" s="14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2"/>
      <c r="L4061" s="12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4"/>
      <c r="BK4061" s="14"/>
      <c r="BL4061" s="14"/>
      <c r="BM4061" s="14"/>
      <c r="BN4061" s="14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2"/>
      <c r="L4062" s="12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4"/>
      <c r="BK4062" s="14"/>
      <c r="BL4062" s="14"/>
      <c r="BM4062" s="14"/>
      <c r="BN4062" s="14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2"/>
      <c r="L4063" s="12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4"/>
      <c r="BK4063" s="14"/>
      <c r="BL4063" s="14"/>
      <c r="BM4063" s="14"/>
      <c r="BN4063" s="14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2"/>
      <c r="L4064" s="12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4"/>
      <c r="BK4064" s="14"/>
      <c r="BL4064" s="14"/>
      <c r="BM4064" s="14"/>
      <c r="BN4064" s="14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2"/>
      <c r="L4065" s="12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4"/>
      <c r="BK4065" s="14"/>
      <c r="BL4065" s="14"/>
      <c r="BM4065" s="14"/>
      <c r="BN4065" s="14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2"/>
      <c r="L4066" s="12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4"/>
      <c r="BK4066" s="14"/>
      <c r="BL4066" s="14"/>
      <c r="BM4066" s="14"/>
      <c r="BN4066" s="14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2"/>
      <c r="L4067" s="12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4"/>
      <c r="BK4067" s="14"/>
      <c r="BL4067" s="14"/>
      <c r="BM4067" s="14"/>
      <c r="BN4067" s="14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2"/>
      <c r="L4068" s="12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4"/>
      <c r="BK4068" s="14"/>
      <c r="BL4068" s="14"/>
      <c r="BM4068" s="14"/>
      <c r="BN4068" s="14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2"/>
      <c r="L4069" s="12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4"/>
      <c r="BK4069" s="14"/>
      <c r="BL4069" s="14"/>
      <c r="BM4069" s="14"/>
      <c r="BN4069" s="14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2"/>
      <c r="L4070" s="12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4"/>
      <c r="BK4070" s="14"/>
      <c r="BL4070" s="14"/>
      <c r="BM4070" s="14"/>
      <c r="BN4070" s="14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2"/>
      <c r="L4071" s="12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4"/>
      <c r="BK4071" s="14"/>
      <c r="BL4071" s="14"/>
      <c r="BM4071" s="14"/>
      <c r="BN4071" s="14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2"/>
      <c r="L4072" s="12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4"/>
      <c r="BK4072" s="14"/>
      <c r="BL4072" s="14"/>
      <c r="BM4072" s="14"/>
      <c r="BN4072" s="14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2"/>
      <c r="L4073" s="12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4"/>
      <c r="BK4073" s="14"/>
      <c r="BL4073" s="14"/>
      <c r="BM4073" s="14"/>
      <c r="BN4073" s="14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2"/>
      <c r="L4074" s="12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4"/>
      <c r="BK4074" s="14"/>
      <c r="BL4074" s="14"/>
      <c r="BM4074" s="14"/>
      <c r="BN4074" s="14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2"/>
      <c r="L4075" s="12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4"/>
      <c r="BK4075" s="14"/>
      <c r="BL4075" s="14"/>
      <c r="BM4075" s="14"/>
      <c r="BN4075" s="14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2"/>
      <c r="L4076" s="12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4"/>
      <c r="BK4076" s="14"/>
      <c r="BL4076" s="14"/>
      <c r="BM4076" s="14"/>
      <c r="BN4076" s="14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2"/>
      <c r="L4077" s="12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4"/>
      <c r="BK4077" s="14"/>
      <c r="BL4077" s="14"/>
      <c r="BM4077" s="14"/>
      <c r="BN4077" s="14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2"/>
      <c r="L4078" s="12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4"/>
      <c r="BK4078" s="14"/>
      <c r="BL4078" s="14"/>
      <c r="BM4078" s="14"/>
      <c r="BN4078" s="14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2"/>
      <c r="L4079" s="12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4"/>
      <c r="BK4079" s="14"/>
      <c r="BL4079" s="14"/>
      <c r="BM4079" s="14"/>
      <c r="BN4079" s="14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2"/>
      <c r="L4080" s="12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4"/>
      <c r="BK4080" s="14"/>
      <c r="BL4080" s="14"/>
      <c r="BM4080" s="14"/>
      <c r="BN4080" s="14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2"/>
      <c r="L4081" s="12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4"/>
      <c r="BK4081" s="14"/>
      <c r="BL4081" s="14"/>
      <c r="BM4081" s="14"/>
      <c r="BN4081" s="14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2"/>
      <c r="L4082" s="12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4"/>
      <c r="BK4082" s="14"/>
      <c r="BL4082" s="14"/>
      <c r="BM4082" s="14"/>
      <c r="BN4082" s="14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2"/>
      <c r="L4083" s="12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4"/>
      <c r="BK4083" s="14"/>
      <c r="BL4083" s="14"/>
      <c r="BM4083" s="14"/>
      <c r="BN4083" s="14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2"/>
      <c r="L4084" s="12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4"/>
      <c r="BK4084" s="14"/>
      <c r="BL4084" s="14"/>
      <c r="BM4084" s="14"/>
      <c r="BN4084" s="14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2"/>
      <c r="L4085" s="12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4"/>
      <c r="BK4085" s="14"/>
      <c r="BL4085" s="14"/>
      <c r="BM4085" s="14"/>
      <c r="BN4085" s="14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2"/>
      <c r="L4086" s="12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4"/>
      <c r="BK4086" s="14"/>
      <c r="BL4086" s="14"/>
      <c r="BM4086" s="14"/>
      <c r="BN4086" s="14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2"/>
      <c r="L4087" s="12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4"/>
      <c r="BK4087" s="14"/>
      <c r="BL4087" s="14"/>
      <c r="BM4087" s="14"/>
      <c r="BN4087" s="14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2"/>
      <c r="L4088" s="12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4"/>
      <c r="BK4088" s="14"/>
      <c r="BL4088" s="14"/>
      <c r="BM4088" s="14"/>
      <c r="BN4088" s="14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2"/>
      <c r="L4089" s="12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4"/>
      <c r="BK4089" s="14"/>
      <c r="BL4089" s="14"/>
      <c r="BM4089" s="14"/>
      <c r="BN4089" s="14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2"/>
      <c r="L4090" s="12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4"/>
      <c r="BK4090" s="14"/>
      <c r="BL4090" s="14"/>
      <c r="BM4090" s="14"/>
      <c r="BN4090" s="14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2"/>
      <c r="L4091" s="12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4"/>
      <c r="BK4091" s="14"/>
      <c r="BL4091" s="14"/>
      <c r="BM4091" s="14"/>
      <c r="BN4091" s="14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2"/>
      <c r="L4092" s="12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4"/>
      <c r="BK4092" s="14"/>
      <c r="BL4092" s="14"/>
      <c r="BM4092" s="14"/>
      <c r="BN4092" s="14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2"/>
      <c r="L4093" s="12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4"/>
      <c r="BK4093" s="14"/>
      <c r="BL4093" s="14"/>
      <c r="BM4093" s="14"/>
      <c r="BN4093" s="14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2"/>
      <c r="L4094" s="12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4"/>
      <c r="BK4094" s="14"/>
      <c r="BL4094" s="14"/>
      <c r="BM4094" s="14"/>
      <c r="BN4094" s="14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2"/>
      <c r="L4095" s="12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4"/>
      <c r="BK4095" s="14"/>
      <c r="BL4095" s="14"/>
      <c r="BM4095" s="14"/>
      <c r="BN4095" s="14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2"/>
      <c r="L4096" s="12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4"/>
      <c r="BK4096" s="14"/>
      <c r="BL4096" s="14"/>
      <c r="BM4096" s="14"/>
      <c r="BN4096" s="14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2"/>
      <c r="L4097" s="12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4"/>
      <c r="BK4097" s="14"/>
      <c r="BL4097" s="14"/>
      <c r="BM4097" s="14"/>
      <c r="BN4097" s="14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2"/>
      <c r="L4098" s="12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4"/>
      <c r="BK4098" s="14"/>
      <c r="BL4098" s="14"/>
      <c r="BM4098" s="14"/>
      <c r="BN4098" s="14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2"/>
      <c r="L4099" s="12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4"/>
      <c r="BK4099" s="14"/>
      <c r="BL4099" s="14"/>
      <c r="BM4099" s="14"/>
      <c r="BN4099" s="14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2"/>
      <c r="L4100" s="12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4"/>
      <c r="BK4100" s="14"/>
      <c r="BL4100" s="14"/>
      <c r="BM4100" s="14"/>
      <c r="BN4100" s="14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2"/>
      <c r="L4101" s="12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4"/>
      <c r="BK4101" s="14"/>
      <c r="BL4101" s="14"/>
      <c r="BM4101" s="14"/>
      <c r="BN4101" s="14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2"/>
      <c r="L4102" s="12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4"/>
      <c r="BK4102" s="14"/>
      <c r="BL4102" s="14"/>
      <c r="BM4102" s="14"/>
      <c r="BN4102" s="14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2"/>
      <c r="L4103" s="12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4"/>
      <c r="BK4103" s="14"/>
      <c r="BL4103" s="14"/>
      <c r="BM4103" s="14"/>
      <c r="BN4103" s="14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2"/>
      <c r="L4104" s="12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4"/>
      <c r="BK4104" s="14"/>
      <c r="BL4104" s="14"/>
      <c r="BM4104" s="14"/>
      <c r="BN4104" s="14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2"/>
      <c r="L4105" s="12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4"/>
      <c r="BK4105" s="14"/>
      <c r="BL4105" s="14"/>
      <c r="BM4105" s="14"/>
      <c r="BN4105" s="14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2"/>
      <c r="L4106" s="12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4"/>
      <c r="BK4106" s="14"/>
      <c r="BL4106" s="14"/>
      <c r="BM4106" s="14"/>
      <c r="BN4106" s="14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2"/>
      <c r="L4107" s="12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4"/>
      <c r="BK4107" s="14"/>
      <c r="BL4107" s="14"/>
      <c r="BM4107" s="14"/>
      <c r="BN4107" s="14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2"/>
      <c r="L4108" s="12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4"/>
      <c r="BK4108" s="14"/>
      <c r="BL4108" s="14"/>
      <c r="BM4108" s="14"/>
      <c r="BN4108" s="14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2"/>
      <c r="L4109" s="12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4"/>
      <c r="BK4109" s="14"/>
      <c r="BL4109" s="14"/>
      <c r="BM4109" s="14"/>
      <c r="BN4109" s="14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2"/>
      <c r="L4110" s="12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4"/>
      <c r="BK4110" s="14"/>
      <c r="BL4110" s="14"/>
      <c r="BM4110" s="14"/>
      <c r="BN4110" s="14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2"/>
      <c r="L4111" s="12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4"/>
      <c r="BK4111" s="14"/>
      <c r="BL4111" s="14"/>
      <c r="BM4111" s="14"/>
      <c r="BN4111" s="14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2"/>
      <c r="L4112" s="12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4"/>
      <c r="BK4112" s="14"/>
      <c r="BL4112" s="14"/>
      <c r="BM4112" s="14"/>
      <c r="BN4112" s="14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2"/>
      <c r="L4113" s="12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4"/>
      <c r="BK4113" s="14"/>
      <c r="BL4113" s="14"/>
      <c r="BM4113" s="14"/>
      <c r="BN4113" s="14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2"/>
      <c r="L4114" s="12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4"/>
      <c r="BK4114" s="14"/>
      <c r="BL4114" s="14"/>
      <c r="BM4114" s="14"/>
      <c r="BN4114" s="14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2"/>
      <c r="L4115" s="12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4"/>
      <c r="BK4115" s="14"/>
      <c r="BL4115" s="14"/>
      <c r="BM4115" s="14"/>
      <c r="BN4115" s="14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2"/>
      <c r="L4116" s="12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4"/>
      <c r="BK4116" s="14"/>
      <c r="BL4116" s="14"/>
      <c r="BM4116" s="14"/>
      <c r="BN4116" s="14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2"/>
      <c r="L4117" s="12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4"/>
      <c r="BK4117" s="14"/>
      <c r="BL4117" s="14"/>
      <c r="BM4117" s="14"/>
      <c r="BN4117" s="14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2"/>
      <c r="L4118" s="12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4"/>
      <c r="BK4118" s="14"/>
      <c r="BL4118" s="14"/>
      <c r="BM4118" s="14"/>
      <c r="BN4118" s="14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2"/>
      <c r="L4119" s="12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4"/>
      <c r="BK4119" s="14"/>
      <c r="BL4119" s="14"/>
      <c r="BM4119" s="14"/>
      <c r="BN4119" s="14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2"/>
      <c r="L4120" s="12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4"/>
      <c r="BK4120" s="14"/>
      <c r="BL4120" s="14"/>
      <c r="BM4120" s="14"/>
      <c r="BN4120" s="14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2"/>
      <c r="L4121" s="12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4"/>
      <c r="BK4121" s="14"/>
      <c r="BL4121" s="14"/>
      <c r="BM4121" s="14"/>
      <c r="BN4121" s="14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2"/>
      <c r="L4122" s="12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4"/>
      <c r="BK4122" s="14"/>
      <c r="BL4122" s="14"/>
      <c r="BM4122" s="14"/>
      <c r="BN4122" s="14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2"/>
      <c r="L4123" s="12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4"/>
      <c r="BK4123" s="14"/>
      <c r="BL4123" s="14"/>
      <c r="BM4123" s="14"/>
      <c r="BN4123" s="14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2"/>
      <c r="L4124" s="12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4"/>
      <c r="BK4124" s="14"/>
      <c r="BL4124" s="14"/>
      <c r="BM4124" s="14"/>
      <c r="BN4124" s="14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2"/>
      <c r="L4125" s="12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4"/>
      <c r="BK4125" s="14"/>
      <c r="BL4125" s="14"/>
      <c r="BM4125" s="14"/>
      <c r="BN4125" s="14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2"/>
      <c r="L4126" s="12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4"/>
      <c r="BK4126" s="14"/>
      <c r="BL4126" s="14"/>
      <c r="BM4126" s="14"/>
      <c r="BN4126" s="14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2"/>
      <c r="L4127" s="12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4"/>
      <c r="BK4127" s="14"/>
      <c r="BL4127" s="14"/>
      <c r="BM4127" s="14"/>
      <c r="BN4127" s="14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2"/>
      <c r="L4128" s="12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4"/>
      <c r="BK4128" s="14"/>
      <c r="BL4128" s="14"/>
      <c r="BM4128" s="14"/>
      <c r="BN4128" s="14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2"/>
      <c r="L4129" s="12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4"/>
      <c r="BK4129" s="14"/>
      <c r="BL4129" s="14"/>
      <c r="BM4129" s="14"/>
      <c r="BN4129" s="14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2"/>
      <c r="L4130" s="12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4"/>
      <c r="BK4130" s="14"/>
      <c r="BL4130" s="14"/>
      <c r="BM4130" s="14"/>
      <c r="BN4130" s="14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2"/>
      <c r="L4131" s="12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4"/>
      <c r="BK4131" s="14"/>
      <c r="BL4131" s="14"/>
      <c r="BM4131" s="14"/>
      <c r="BN4131" s="14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2"/>
      <c r="L4132" s="12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4"/>
      <c r="BK4132" s="14"/>
      <c r="BL4132" s="14"/>
      <c r="BM4132" s="14"/>
      <c r="BN4132" s="14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2"/>
      <c r="L4133" s="12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4"/>
      <c r="BK4133" s="14"/>
      <c r="BL4133" s="14"/>
      <c r="BM4133" s="14"/>
      <c r="BN4133" s="14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2"/>
      <c r="L4134" s="12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4"/>
      <c r="BK4134" s="14"/>
      <c r="BL4134" s="14"/>
      <c r="BM4134" s="14"/>
      <c r="BN4134" s="14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2"/>
      <c r="L4135" s="12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4"/>
      <c r="BK4135" s="14"/>
      <c r="BL4135" s="14"/>
      <c r="BM4135" s="14"/>
      <c r="BN4135" s="14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2"/>
      <c r="L4136" s="12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4"/>
      <c r="BK4136" s="14"/>
      <c r="BL4136" s="14"/>
      <c r="BM4136" s="14"/>
      <c r="BN4136" s="14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2"/>
      <c r="L4137" s="12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4"/>
      <c r="BK4137" s="14"/>
      <c r="BL4137" s="14"/>
      <c r="BM4137" s="14"/>
      <c r="BN4137" s="14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2"/>
      <c r="L4138" s="12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4"/>
      <c r="BK4138" s="14"/>
      <c r="BL4138" s="14"/>
      <c r="BM4138" s="14"/>
      <c r="BN4138" s="14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2"/>
      <c r="L4139" s="12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4"/>
      <c r="BK4139" s="14"/>
      <c r="BL4139" s="14"/>
      <c r="BM4139" s="14"/>
      <c r="BN4139" s="14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2"/>
      <c r="L4140" s="12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4"/>
      <c r="BK4140" s="14"/>
      <c r="BL4140" s="14"/>
      <c r="BM4140" s="14"/>
      <c r="BN4140" s="14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2"/>
      <c r="L4141" s="12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4"/>
      <c r="BK4141" s="14"/>
      <c r="BL4141" s="14"/>
      <c r="BM4141" s="14"/>
      <c r="BN4141" s="14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2"/>
      <c r="L4142" s="12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4"/>
      <c r="BK4142" s="14"/>
      <c r="BL4142" s="14"/>
      <c r="BM4142" s="14"/>
      <c r="BN4142" s="14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2"/>
      <c r="L4143" s="12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4"/>
      <c r="BK4143" s="14"/>
      <c r="BL4143" s="14"/>
      <c r="BM4143" s="14"/>
      <c r="BN4143" s="14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2"/>
      <c r="L4144" s="12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4"/>
      <c r="BK4144" s="14"/>
      <c r="BL4144" s="14"/>
      <c r="BM4144" s="14"/>
      <c r="BN4144" s="14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2"/>
      <c r="L4145" s="12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4"/>
      <c r="BK4145" s="14"/>
      <c r="BL4145" s="14"/>
      <c r="BM4145" s="14"/>
      <c r="BN4145" s="14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2"/>
      <c r="L4146" s="12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4"/>
      <c r="BK4146" s="14"/>
      <c r="BL4146" s="14"/>
      <c r="BM4146" s="14"/>
      <c r="BN4146" s="14"/>
    </row>
    <row r="4147" spans="4:66" s="15" customFormat="1" x14ac:dyDescent="0.25">
      <c r="D4147" s="23"/>
      <c r="K4147" s="17"/>
      <c r="L4147" s="17"/>
      <c r="M4147" s="18"/>
      <c r="N4147" s="18"/>
      <c r="O4147" s="18"/>
      <c r="P4147" s="18"/>
      <c r="Q4147" s="18"/>
      <c r="R4147" s="18"/>
      <c r="S4147" s="18"/>
      <c r="T4147" s="18"/>
      <c r="U4147" s="18"/>
      <c r="V4147" s="18"/>
      <c r="W4147" s="18"/>
      <c r="X4147" s="18"/>
      <c r="Y4147" s="18"/>
      <c r="Z4147" s="18"/>
      <c r="AA4147" s="18"/>
      <c r="AB4147" s="18"/>
      <c r="AC4147" s="18"/>
      <c r="AD4147" s="18"/>
      <c r="AE4147" s="18"/>
      <c r="AF4147" s="18"/>
      <c r="AG4147" s="18"/>
      <c r="AH4147" s="18"/>
      <c r="AI4147" s="18"/>
      <c r="AJ4147" s="18"/>
      <c r="AK4147" s="18"/>
      <c r="AL4147" s="18"/>
      <c r="AM4147" s="18"/>
      <c r="AN4147" s="18"/>
      <c r="AO4147" s="18"/>
      <c r="AP4147" s="18"/>
      <c r="AQ4147" s="18"/>
      <c r="AR4147" s="18"/>
      <c r="AS4147" s="18"/>
      <c r="AT4147" s="18"/>
      <c r="AU4147" s="18"/>
      <c r="AV4147" s="18"/>
      <c r="AW4147" s="18"/>
      <c r="AX4147" s="18"/>
      <c r="AY4147" s="18"/>
      <c r="AZ4147" s="18"/>
      <c r="BA4147" s="18"/>
      <c r="BB4147" s="18"/>
      <c r="BC4147" s="18"/>
      <c r="BD4147" s="18"/>
      <c r="BE4147" s="18"/>
      <c r="BF4147" s="18"/>
      <c r="BG4147" s="18"/>
      <c r="BH4147" s="18"/>
      <c r="BI4147" s="18"/>
      <c r="BJ4147" s="19"/>
      <c r="BK4147" s="19"/>
      <c r="BL4147" s="19"/>
      <c r="BM4147" s="19"/>
      <c r="BN4147" s="19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2"/>
      <c r="L4148" s="12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4"/>
      <c r="BK4148" s="14"/>
      <c r="BL4148" s="14"/>
      <c r="BM4148" s="14"/>
      <c r="BN4148" s="14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2"/>
      <c r="L4149" s="12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4"/>
      <c r="BK4149" s="14"/>
      <c r="BL4149" s="14"/>
      <c r="BM4149" s="14"/>
      <c r="BN4149" s="14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2"/>
      <c r="L4150" s="12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4"/>
      <c r="BK4150" s="14"/>
      <c r="BL4150" s="14"/>
      <c r="BM4150" s="14"/>
      <c r="BN4150" s="14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2"/>
      <c r="L4151" s="12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4"/>
      <c r="BK4151" s="14"/>
      <c r="BL4151" s="14"/>
      <c r="BM4151" s="14"/>
      <c r="BN4151" s="14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2"/>
      <c r="L4152" s="12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4"/>
      <c r="BK4152" s="14"/>
      <c r="BL4152" s="14"/>
      <c r="BM4152" s="14"/>
      <c r="BN4152" s="14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2"/>
      <c r="L4153" s="12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4"/>
      <c r="BK4153" s="14"/>
      <c r="BL4153" s="14"/>
      <c r="BM4153" s="14"/>
      <c r="BN4153" s="14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2"/>
      <c r="L4154" s="12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4"/>
      <c r="BK4154" s="14"/>
      <c r="BL4154" s="14"/>
      <c r="BM4154" s="14"/>
      <c r="BN4154" s="14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2"/>
      <c r="L4155" s="12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4"/>
      <c r="BK4155" s="14"/>
      <c r="BL4155" s="14"/>
      <c r="BM4155" s="14"/>
      <c r="BN4155" s="14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2"/>
      <c r="L4156" s="12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4"/>
      <c r="BK4156" s="14"/>
      <c r="BL4156" s="14"/>
      <c r="BM4156" s="14"/>
      <c r="BN4156" s="14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2"/>
      <c r="L4157" s="12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4"/>
      <c r="BK4157" s="14"/>
      <c r="BL4157" s="14"/>
      <c r="BM4157" s="14"/>
      <c r="BN4157" s="14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2"/>
      <c r="L4158" s="12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4"/>
      <c r="BK4158" s="14"/>
      <c r="BL4158" s="14"/>
      <c r="BM4158" s="14"/>
      <c r="BN4158" s="14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2"/>
      <c r="L4159" s="12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4"/>
      <c r="BK4159" s="14"/>
      <c r="BL4159" s="14"/>
      <c r="BM4159" s="14"/>
      <c r="BN4159" s="14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2"/>
      <c r="L4160" s="12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4"/>
      <c r="BK4160" s="14"/>
      <c r="BL4160" s="14"/>
      <c r="BM4160" s="14"/>
      <c r="BN4160" s="14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2"/>
      <c r="L4161" s="12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4"/>
      <c r="BK4161" s="14"/>
      <c r="BL4161" s="14"/>
      <c r="BM4161" s="14"/>
      <c r="BN4161" s="14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2"/>
      <c r="L4162" s="12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4"/>
      <c r="BK4162" s="14"/>
      <c r="BL4162" s="14"/>
      <c r="BM4162" s="14"/>
      <c r="BN4162" s="14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2"/>
      <c r="L4163" s="12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4"/>
      <c r="BK4163" s="14"/>
      <c r="BL4163" s="14"/>
      <c r="BM4163" s="14"/>
      <c r="BN4163" s="14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2"/>
      <c r="L4164" s="12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4"/>
      <c r="BK4164" s="14"/>
      <c r="BL4164" s="14"/>
      <c r="BM4164" s="14"/>
      <c r="BN4164" s="14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2"/>
      <c r="L4165" s="12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4"/>
      <c r="BK4165" s="14"/>
      <c r="BL4165" s="14"/>
      <c r="BM4165" s="14"/>
      <c r="BN4165" s="14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2"/>
      <c r="L4166" s="12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4"/>
      <c r="BK4166" s="14"/>
      <c r="BL4166" s="14"/>
      <c r="BM4166" s="14"/>
      <c r="BN4166" s="14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2"/>
      <c r="L4167" s="12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4"/>
      <c r="BK4167" s="14"/>
      <c r="BL4167" s="14"/>
      <c r="BM4167" s="14"/>
      <c r="BN4167" s="14"/>
    </row>
    <row r="4168" spans="4:66" s="15" customFormat="1" x14ac:dyDescent="0.25">
      <c r="D4168" s="23"/>
      <c r="K4168" s="17"/>
      <c r="L4168" s="17"/>
      <c r="M4168" s="18"/>
      <c r="N4168" s="18"/>
      <c r="O4168" s="18"/>
      <c r="P4168" s="18"/>
      <c r="Q4168" s="18"/>
      <c r="R4168" s="18"/>
      <c r="S4168" s="18"/>
      <c r="T4168" s="18"/>
      <c r="U4168" s="18"/>
      <c r="V4168" s="18"/>
      <c r="W4168" s="18"/>
      <c r="X4168" s="18"/>
      <c r="Y4168" s="18"/>
      <c r="Z4168" s="18"/>
      <c r="AA4168" s="18"/>
      <c r="AB4168" s="18"/>
      <c r="AC4168" s="18"/>
      <c r="AD4168" s="18"/>
      <c r="AE4168" s="18"/>
      <c r="AF4168" s="18"/>
      <c r="AG4168" s="18"/>
      <c r="AH4168" s="18"/>
      <c r="AI4168" s="18"/>
      <c r="AJ4168" s="18"/>
      <c r="AK4168" s="18"/>
      <c r="AL4168" s="18"/>
      <c r="AM4168" s="18"/>
      <c r="AN4168" s="18"/>
      <c r="AO4168" s="18"/>
      <c r="AP4168" s="18"/>
      <c r="AQ4168" s="18"/>
      <c r="AR4168" s="18"/>
      <c r="AS4168" s="18"/>
      <c r="AT4168" s="18"/>
      <c r="AU4168" s="18"/>
      <c r="AV4168" s="18"/>
      <c r="AW4168" s="18"/>
      <c r="AX4168" s="18"/>
      <c r="AY4168" s="18"/>
      <c r="AZ4168" s="18"/>
      <c r="BA4168" s="18"/>
      <c r="BB4168" s="18"/>
      <c r="BC4168" s="18"/>
      <c r="BD4168" s="18"/>
      <c r="BE4168" s="18"/>
      <c r="BF4168" s="18"/>
      <c r="BG4168" s="18"/>
      <c r="BH4168" s="18"/>
      <c r="BI4168" s="18"/>
      <c r="BJ4168" s="19"/>
      <c r="BK4168" s="19"/>
      <c r="BL4168" s="19"/>
      <c r="BM4168" s="19"/>
      <c r="BN4168" s="19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2"/>
      <c r="L4169" s="12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4"/>
      <c r="BK4169" s="14"/>
      <c r="BL4169" s="14"/>
      <c r="BM4169" s="14"/>
      <c r="BN4169" s="14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2"/>
      <c r="L4170" s="12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4"/>
      <c r="BK4170" s="14"/>
      <c r="BL4170" s="14"/>
      <c r="BM4170" s="14"/>
      <c r="BN4170" s="14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2"/>
      <c r="L4171" s="12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4"/>
      <c r="BK4171" s="14"/>
      <c r="BL4171" s="14"/>
      <c r="BM4171" s="14"/>
      <c r="BN4171" s="14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2"/>
      <c r="L4172" s="12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4"/>
      <c r="BK4172" s="14"/>
      <c r="BL4172" s="14"/>
      <c r="BM4172" s="14"/>
      <c r="BN4172" s="14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2"/>
      <c r="L4173" s="12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4"/>
      <c r="BK4173" s="14"/>
      <c r="BL4173" s="14"/>
      <c r="BM4173" s="14"/>
      <c r="BN4173" s="14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2"/>
      <c r="L4174" s="12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4"/>
      <c r="BK4174" s="14"/>
      <c r="BL4174" s="14"/>
      <c r="BM4174" s="14"/>
      <c r="BN4174" s="14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2"/>
      <c r="L4175" s="12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4"/>
      <c r="BK4175" s="14"/>
      <c r="BL4175" s="14"/>
      <c r="BM4175" s="14"/>
      <c r="BN4175" s="14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2"/>
      <c r="L4176" s="12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4"/>
      <c r="BK4176" s="14"/>
      <c r="BL4176" s="14"/>
      <c r="BM4176" s="14"/>
      <c r="BN4176" s="14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2"/>
      <c r="L4177" s="12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4"/>
      <c r="BK4177" s="14"/>
      <c r="BL4177" s="14"/>
      <c r="BM4177" s="14"/>
      <c r="BN4177" s="14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2"/>
      <c r="L4178" s="12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4"/>
      <c r="BK4178" s="14"/>
      <c r="BL4178" s="14"/>
      <c r="BM4178" s="14"/>
      <c r="BN4178" s="14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2"/>
      <c r="L4179" s="12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4"/>
      <c r="BK4179" s="14"/>
      <c r="BL4179" s="14"/>
      <c r="BM4179" s="14"/>
      <c r="BN4179" s="14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2"/>
      <c r="L4180" s="12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4"/>
      <c r="BK4180" s="14"/>
      <c r="BL4180" s="14"/>
      <c r="BM4180" s="14"/>
      <c r="BN4180" s="14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2"/>
      <c r="L4181" s="12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4"/>
      <c r="BK4181" s="14"/>
      <c r="BL4181" s="14"/>
      <c r="BM4181" s="14"/>
      <c r="BN4181" s="14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2"/>
      <c r="L4182" s="12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4"/>
      <c r="BK4182" s="14"/>
      <c r="BL4182" s="14"/>
      <c r="BM4182" s="14"/>
      <c r="BN4182" s="14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2"/>
      <c r="L4183" s="12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4"/>
      <c r="BK4183" s="14"/>
      <c r="BL4183" s="14"/>
      <c r="BM4183" s="14"/>
      <c r="BN4183" s="14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2"/>
      <c r="L4184" s="12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4"/>
      <c r="BK4184" s="14"/>
      <c r="BL4184" s="14"/>
      <c r="BM4184" s="14"/>
      <c r="BN4184" s="14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2"/>
      <c r="L4185" s="12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4"/>
      <c r="BK4185" s="14"/>
      <c r="BL4185" s="14"/>
      <c r="BM4185" s="14"/>
      <c r="BN4185" s="14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2"/>
      <c r="L4186" s="12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4"/>
      <c r="BK4186" s="14"/>
      <c r="BL4186" s="14"/>
      <c r="BM4186" s="14"/>
      <c r="BN4186" s="14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2"/>
      <c r="L4187" s="12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4"/>
      <c r="BK4187" s="14"/>
      <c r="BL4187" s="14"/>
      <c r="BM4187" s="14"/>
      <c r="BN4187" s="14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2"/>
      <c r="L4188" s="12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4"/>
      <c r="BK4188" s="14"/>
      <c r="BL4188" s="14"/>
      <c r="BM4188" s="14"/>
      <c r="BN4188" s="14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2"/>
      <c r="L4189" s="12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4"/>
      <c r="BK4189" s="14"/>
      <c r="BL4189" s="14"/>
      <c r="BM4189" s="14"/>
      <c r="BN4189" s="14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2"/>
      <c r="L4190" s="12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4"/>
      <c r="BK4190" s="14"/>
      <c r="BL4190" s="14"/>
      <c r="BM4190" s="14"/>
      <c r="BN4190" s="14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2"/>
      <c r="L4191" s="12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4"/>
      <c r="BK4191" s="14"/>
      <c r="BL4191" s="14"/>
      <c r="BM4191" s="14"/>
      <c r="BN4191" s="14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2"/>
      <c r="L4192" s="12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4"/>
      <c r="BK4192" s="14"/>
      <c r="BL4192" s="14"/>
      <c r="BM4192" s="14"/>
      <c r="BN4192" s="14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2"/>
      <c r="L4193" s="12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4"/>
      <c r="BK4193" s="14"/>
      <c r="BL4193" s="14"/>
      <c r="BM4193" s="14"/>
      <c r="BN4193" s="14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2"/>
      <c r="L4194" s="12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4"/>
      <c r="BK4194" s="14"/>
      <c r="BL4194" s="14"/>
      <c r="BM4194" s="14"/>
      <c r="BN4194" s="14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2"/>
      <c r="L4195" s="12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4"/>
      <c r="BK4195" s="14"/>
      <c r="BL4195" s="14"/>
      <c r="BM4195" s="14"/>
      <c r="BN4195" s="14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2"/>
      <c r="L4196" s="12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4"/>
      <c r="BK4196" s="14"/>
      <c r="BL4196" s="14"/>
      <c r="BM4196" s="14"/>
      <c r="BN4196" s="14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2"/>
      <c r="L4197" s="12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4"/>
      <c r="BK4197" s="14"/>
      <c r="BL4197" s="14"/>
      <c r="BM4197" s="14"/>
      <c r="BN4197" s="14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2"/>
      <c r="L4198" s="12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4"/>
      <c r="BK4198" s="14"/>
      <c r="BL4198" s="14"/>
      <c r="BM4198" s="14"/>
      <c r="BN4198" s="14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2"/>
      <c r="L4199" s="12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4"/>
      <c r="BK4199" s="14"/>
      <c r="BL4199" s="14"/>
      <c r="BM4199" s="14"/>
      <c r="BN4199" s="14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2"/>
      <c r="L4200" s="12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4"/>
      <c r="BK4200" s="14"/>
      <c r="BL4200" s="14"/>
      <c r="BM4200" s="14"/>
      <c r="BN4200" s="14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2"/>
      <c r="L4201" s="12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4"/>
      <c r="BK4201" s="14"/>
      <c r="BL4201" s="14"/>
      <c r="BM4201" s="14"/>
      <c r="BN4201" s="14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2"/>
      <c r="L4202" s="12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4"/>
      <c r="BK4202" s="14"/>
      <c r="BL4202" s="14"/>
      <c r="BM4202" s="14"/>
      <c r="BN4202" s="14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2"/>
      <c r="L4203" s="12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4"/>
      <c r="BK4203" s="14"/>
      <c r="BL4203" s="14"/>
      <c r="BM4203" s="14"/>
      <c r="BN4203" s="14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2"/>
      <c r="L4204" s="12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4"/>
      <c r="BK4204" s="14"/>
      <c r="BL4204" s="14"/>
      <c r="BM4204" s="14"/>
      <c r="BN4204" s="14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2"/>
      <c r="L4205" s="12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4"/>
      <c r="BK4205" s="14"/>
      <c r="BL4205" s="14"/>
      <c r="BM4205" s="14"/>
      <c r="BN4205" s="14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2"/>
      <c r="L4206" s="12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4"/>
      <c r="BK4206" s="14"/>
      <c r="BL4206" s="14"/>
      <c r="BM4206" s="14"/>
      <c r="BN4206" s="14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2"/>
      <c r="L4207" s="12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4"/>
      <c r="BK4207" s="14"/>
      <c r="BL4207" s="14"/>
      <c r="BM4207" s="14"/>
      <c r="BN4207" s="14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2"/>
      <c r="L4208" s="12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4"/>
      <c r="BK4208" s="14"/>
      <c r="BL4208" s="14"/>
      <c r="BM4208" s="14"/>
      <c r="BN4208" s="14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2"/>
      <c r="L4209" s="12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4"/>
      <c r="BK4209" s="14"/>
      <c r="BL4209" s="14"/>
      <c r="BM4209" s="14"/>
      <c r="BN4209" s="14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2"/>
      <c r="L4210" s="12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4"/>
      <c r="BK4210" s="14"/>
      <c r="BL4210" s="14"/>
      <c r="BM4210" s="14"/>
      <c r="BN4210" s="14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2"/>
      <c r="L4211" s="12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4"/>
      <c r="BK4211" s="14"/>
      <c r="BL4211" s="14"/>
      <c r="BM4211" s="14"/>
      <c r="BN4211" s="14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2"/>
      <c r="L4212" s="12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4"/>
      <c r="BK4212" s="14"/>
      <c r="BL4212" s="14"/>
      <c r="BM4212" s="14"/>
      <c r="BN4212" s="14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2"/>
      <c r="L4213" s="12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4"/>
      <c r="BK4213" s="14"/>
      <c r="BL4213" s="14"/>
      <c r="BM4213" s="14"/>
      <c r="BN4213" s="14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2"/>
      <c r="L4214" s="12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4"/>
      <c r="BK4214" s="14"/>
      <c r="BL4214" s="14"/>
      <c r="BM4214" s="14"/>
      <c r="BN4214" s="14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2"/>
      <c r="L4215" s="12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4"/>
      <c r="BK4215" s="14"/>
      <c r="BL4215" s="14"/>
      <c r="BM4215" s="14"/>
      <c r="BN4215" s="14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2"/>
      <c r="L4216" s="12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4"/>
      <c r="BK4216" s="14"/>
      <c r="BL4216" s="14"/>
      <c r="BM4216" s="14"/>
      <c r="BN4216" s="14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2"/>
      <c r="L4217" s="12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4"/>
      <c r="BK4217" s="14"/>
      <c r="BL4217" s="14"/>
      <c r="BM4217" s="14"/>
      <c r="BN4217" s="14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2"/>
      <c r="L4218" s="12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4"/>
      <c r="BK4218" s="14"/>
      <c r="BL4218" s="14"/>
      <c r="BM4218" s="14"/>
      <c r="BN4218" s="14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2"/>
      <c r="L4219" s="12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4"/>
      <c r="BK4219" s="14"/>
      <c r="BL4219" s="14"/>
      <c r="BM4219" s="14"/>
      <c r="BN4219" s="14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2"/>
      <c r="L4220" s="12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4"/>
      <c r="BK4220" s="14"/>
      <c r="BL4220" s="14"/>
      <c r="BM4220" s="14"/>
      <c r="BN4220" s="14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2"/>
      <c r="L4221" s="12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4"/>
      <c r="BK4221" s="14"/>
      <c r="BL4221" s="14"/>
      <c r="BM4221" s="14"/>
      <c r="BN4221" s="14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2"/>
      <c r="L4222" s="12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4"/>
      <c r="BK4222" s="14"/>
      <c r="BL4222" s="14"/>
      <c r="BM4222" s="14"/>
      <c r="BN4222" s="14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2"/>
      <c r="L4223" s="12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4"/>
      <c r="BK4223" s="14"/>
      <c r="BL4223" s="14"/>
      <c r="BM4223" s="14"/>
      <c r="BN4223" s="14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2"/>
      <c r="L4224" s="12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4"/>
      <c r="BK4224" s="14"/>
      <c r="BL4224" s="14"/>
      <c r="BM4224" s="14"/>
      <c r="BN4224" s="14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2"/>
      <c r="L4225" s="12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4"/>
      <c r="BK4225" s="14"/>
      <c r="BL4225" s="14"/>
      <c r="BM4225" s="14"/>
      <c r="BN4225" s="14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2"/>
      <c r="L4226" s="12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4"/>
      <c r="BK4226" s="14"/>
      <c r="BL4226" s="14"/>
      <c r="BM4226" s="14"/>
      <c r="BN4226" s="14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2"/>
      <c r="L4227" s="12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4"/>
      <c r="BK4227" s="14"/>
      <c r="BL4227" s="14"/>
      <c r="BM4227" s="14"/>
      <c r="BN4227" s="14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2"/>
      <c r="L4228" s="12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4"/>
      <c r="BK4228" s="14"/>
      <c r="BL4228" s="14"/>
      <c r="BM4228" s="14"/>
      <c r="BN4228" s="14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2"/>
      <c r="L4229" s="12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4"/>
      <c r="BK4229" s="14"/>
      <c r="BL4229" s="14"/>
      <c r="BM4229" s="14"/>
      <c r="BN4229" s="14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2"/>
      <c r="L4230" s="12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4"/>
      <c r="BK4230" s="14"/>
      <c r="BL4230" s="14"/>
      <c r="BM4230" s="14"/>
      <c r="BN4230" s="14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2"/>
      <c r="L4231" s="12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4"/>
      <c r="BK4231" s="14"/>
      <c r="BL4231" s="14"/>
      <c r="BM4231" s="14"/>
      <c r="BN4231" s="14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2"/>
      <c r="L4232" s="12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4"/>
      <c r="BK4232" s="14"/>
      <c r="BL4232" s="14"/>
      <c r="BM4232" s="14"/>
      <c r="BN4232" s="14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2"/>
      <c r="L4233" s="12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4"/>
      <c r="BK4233" s="14"/>
      <c r="BL4233" s="14"/>
      <c r="BM4233" s="14"/>
      <c r="BN4233" s="14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2"/>
      <c r="L4234" s="12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4"/>
      <c r="BK4234" s="14"/>
      <c r="BL4234" s="14"/>
      <c r="BM4234" s="14"/>
      <c r="BN4234" s="14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2"/>
      <c r="L4235" s="12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4"/>
      <c r="BK4235" s="14"/>
      <c r="BL4235" s="14"/>
      <c r="BM4235" s="14"/>
      <c r="BN4235" s="14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2"/>
      <c r="L4236" s="12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4"/>
      <c r="BK4236" s="14"/>
      <c r="BL4236" s="14"/>
      <c r="BM4236" s="14"/>
      <c r="BN4236" s="14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2"/>
      <c r="L4237" s="12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4"/>
      <c r="BK4237" s="14"/>
      <c r="BL4237" s="14"/>
      <c r="BM4237" s="14"/>
      <c r="BN4237" s="14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2"/>
      <c r="L4238" s="12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4"/>
      <c r="BK4238" s="14"/>
      <c r="BL4238" s="14"/>
      <c r="BM4238" s="14"/>
      <c r="BN4238" s="14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2"/>
      <c r="L4239" s="12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4"/>
      <c r="BK4239" s="14"/>
      <c r="BL4239" s="14"/>
      <c r="BM4239" s="14"/>
      <c r="BN4239" s="14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2"/>
      <c r="L4240" s="12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4"/>
      <c r="BK4240" s="14"/>
      <c r="BL4240" s="14"/>
      <c r="BM4240" s="14"/>
      <c r="BN4240" s="14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2"/>
      <c r="L4241" s="12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4"/>
      <c r="BK4241" s="14"/>
      <c r="BL4241" s="14"/>
      <c r="BM4241" s="14"/>
      <c r="BN4241" s="14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2"/>
      <c r="L4242" s="12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4"/>
      <c r="BK4242" s="14"/>
      <c r="BL4242" s="14"/>
      <c r="BM4242" s="14"/>
      <c r="BN4242" s="14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2"/>
      <c r="L4243" s="12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4"/>
      <c r="BK4243" s="14"/>
      <c r="BL4243" s="14"/>
      <c r="BM4243" s="14"/>
      <c r="BN4243" s="14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2"/>
      <c r="L4244" s="12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4"/>
      <c r="BK4244" s="14"/>
      <c r="BL4244" s="14"/>
      <c r="BM4244" s="14"/>
      <c r="BN4244" s="14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2"/>
      <c r="L4245" s="12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4"/>
      <c r="BK4245" s="14"/>
      <c r="BL4245" s="14"/>
      <c r="BM4245" s="14"/>
      <c r="BN4245" s="14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2"/>
      <c r="L4246" s="12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4"/>
      <c r="BK4246" s="14"/>
      <c r="BL4246" s="14"/>
      <c r="BM4246" s="14"/>
      <c r="BN4246" s="14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2"/>
      <c r="L4247" s="12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4"/>
      <c r="BK4247" s="14"/>
      <c r="BL4247" s="14"/>
      <c r="BM4247" s="14"/>
      <c r="BN4247" s="14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2"/>
      <c r="L4248" s="12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4"/>
      <c r="BK4248" s="14"/>
      <c r="BL4248" s="14"/>
      <c r="BM4248" s="14"/>
      <c r="BN4248" s="14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2"/>
      <c r="L4249" s="12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4"/>
      <c r="BK4249" s="14"/>
      <c r="BL4249" s="14"/>
      <c r="BM4249" s="14"/>
      <c r="BN4249" s="14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2"/>
      <c r="L4250" s="12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4"/>
      <c r="BK4250" s="14"/>
      <c r="BL4250" s="14"/>
      <c r="BM4250" s="14"/>
      <c r="BN4250" s="14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2"/>
      <c r="L4251" s="12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4"/>
      <c r="BK4251" s="14"/>
      <c r="BL4251" s="14"/>
      <c r="BM4251" s="14"/>
      <c r="BN4251" s="14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2"/>
      <c r="L4252" s="12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4"/>
      <c r="BK4252" s="14"/>
      <c r="BL4252" s="14"/>
      <c r="BM4252" s="14"/>
      <c r="BN4252" s="14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2"/>
      <c r="L4253" s="12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4"/>
      <c r="BK4253" s="14"/>
      <c r="BL4253" s="14"/>
      <c r="BM4253" s="14"/>
      <c r="BN4253" s="14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2"/>
      <c r="L4254" s="12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4"/>
      <c r="BK4254" s="14"/>
      <c r="BL4254" s="14"/>
      <c r="BM4254" s="14"/>
      <c r="BN4254" s="14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2"/>
      <c r="L4255" s="12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4"/>
      <c r="BK4255" s="14"/>
      <c r="BL4255" s="14"/>
      <c r="BM4255" s="14"/>
      <c r="BN4255" s="14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2"/>
      <c r="L4256" s="12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4"/>
      <c r="BK4256" s="14"/>
      <c r="BL4256" s="14"/>
      <c r="BM4256" s="14"/>
      <c r="BN4256" s="14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2"/>
      <c r="L4257" s="12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4"/>
      <c r="BK4257" s="14"/>
      <c r="BL4257" s="14"/>
      <c r="BM4257" s="14"/>
      <c r="BN4257" s="14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2"/>
      <c r="L4258" s="12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4"/>
      <c r="BK4258" s="14"/>
      <c r="BL4258" s="14"/>
      <c r="BM4258" s="14"/>
      <c r="BN4258" s="14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2"/>
      <c r="L4259" s="12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4"/>
      <c r="BK4259" s="14"/>
      <c r="BL4259" s="14"/>
      <c r="BM4259" s="14"/>
      <c r="BN4259" s="14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2"/>
      <c r="L4260" s="12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4"/>
      <c r="BK4260" s="14"/>
      <c r="BL4260" s="14"/>
      <c r="BM4260" s="14"/>
      <c r="BN4260" s="14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2"/>
      <c r="L4261" s="12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4"/>
      <c r="BK4261" s="14"/>
      <c r="BL4261" s="14"/>
      <c r="BM4261" s="14"/>
      <c r="BN4261" s="14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2"/>
      <c r="L4262" s="12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4"/>
      <c r="BK4262" s="14"/>
      <c r="BL4262" s="14"/>
      <c r="BM4262" s="14"/>
      <c r="BN4262" s="14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2"/>
      <c r="L4263" s="12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4"/>
      <c r="BK4263" s="14"/>
      <c r="BL4263" s="14"/>
      <c r="BM4263" s="14"/>
      <c r="BN4263" s="14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2"/>
      <c r="L4264" s="12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4"/>
      <c r="BK4264" s="14"/>
      <c r="BL4264" s="14"/>
      <c r="BM4264" s="14"/>
      <c r="BN4264" s="14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2"/>
      <c r="L4265" s="12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4"/>
      <c r="BK4265" s="14"/>
      <c r="BL4265" s="14"/>
      <c r="BM4265" s="14"/>
      <c r="BN4265" s="14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2"/>
      <c r="L4266" s="12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4"/>
      <c r="BK4266" s="14"/>
      <c r="BL4266" s="14"/>
      <c r="BM4266" s="14"/>
      <c r="BN4266" s="14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2"/>
      <c r="L4267" s="12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4"/>
      <c r="BK4267" s="14"/>
      <c r="BL4267" s="14"/>
      <c r="BM4267" s="14"/>
      <c r="BN4267" s="14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2"/>
      <c r="L4268" s="12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4"/>
      <c r="BK4268" s="14"/>
      <c r="BL4268" s="14"/>
      <c r="BM4268" s="14"/>
      <c r="BN4268" s="14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2"/>
      <c r="L4269" s="12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4"/>
      <c r="BK4269" s="14"/>
      <c r="BL4269" s="14"/>
      <c r="BM4269" s="14"/>
      <c r="BN4269" s="14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2"/>
      <c r="L4270" s="12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4"/>
      <c r="BK4270" s="14"/>
      <c r="BL4270" s="14"/>
      <c r="BM4270" s="14"/>
      <c r="BN4270" s="14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2"/>
      <c r="L4271" s="12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4"/>
      <c r="BK4271" s="14"/>
      <c r="BL4271" s="14"/>
      <c r="BM4271" s="14"/>
      <c r="BN4271" s="14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2"/>
      <c r="L4272" s="12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4"/>
      <c r="BK4272" s="14"/>
      <c r="BL4272" s="14"/>
      <c r="BM4272" s="14"/>
      <c r="BN4272" s="14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2"/>
      <c r="L4273" s="12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4"/>
      <c r="BK4273" s="14"/>
      <c r="BL4273" s="14"/>
      <c r="BM4273" s="14"/>
      <c r="BN4273" s="14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2"/>
      <c r="L4274" s="12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4"/>
      <c r="BK4274" s="14"/>
      <c r="BL4274" s="14"/>
      <c r="BM4274" s="14"/>
      <c r="BN4274" s="14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2"/>
      <c r="L4275" s="12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4"/>
      <c r="BK4275" s="14"/>
      <c r="BL4275" s="14"/>
      <c r="BM4275" s="14"/>
      <c r="BN4275" s="14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2"/>
      <c r="L4276" s="12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4"/>
      <c r="BK4276" s="14"/>
      <c r="BL4276" s="14"/>
      <c r="BM4276" s="14"/>
      <c r="BN4276" s="14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2"/>
      <c r="L4277" s="12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4"/>
      <c r="BK4277" s="14"/>
      <c r="BL4277" s="14"/>
      <c r="BM4277" s="14"/>
      <c r="BN4277" s="14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2"/>
      <c r="L4278" s="12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4"/>
      <c r="BK4278" s="14"/>
      <c r="BL4278" s="14"/>
      <c r="BM4278" s="14"/>
      <c r="BN4278" s="14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2"/>
      <c r="L4279" s="12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4"/>
      <c r="BK4279" s="14"/>
      <c r="BL4279" s="14"/>
      <c r="BM4279" s="14"/>
      <c r="BN4279" s="14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2"/>
      <c r="L4280" s="12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4"/>
      <c r="BK4280" s="14"/>
      <c r="BL4280" s="14"/>
      <c r="BM4280" s="14"/>
      <c r="BN4280" s="14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2"/>
      <c r="L4281" s="12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4"/>
      <c r="BK4281" s="14"/>
      <c r="BL4281" s="14"/>
      <c r="BM4281" s="14"/>
      <c r="BN4281" s="14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2"/>
      <c r="L4282" s="12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4"/>
      <c r="BK4282" s="14"/>
      <c r="BL4282" s="14"/>
      <c r="BM4282" s="14"/>
      <c r="BN4282" s="14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2"/>
      <c r="L4283" s="12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4"/>
      <c r="BK4283" s="14"/>
      <c r="BL4283" s="14"/>
      <c r="BM4283" s="14"/>
      <c r="BN4283" s="14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2"/>
      <c r="L4284" s="12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4"/>
      <c r="BK4284" s="14"/>
      <c r="BL4284" s="14"/>
      <c r="BM4284" s="14"/>
      <c r="BN4284" s="14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2"/>
      <c r="L4285" s="12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4"/>
      <c r="BK4285" s="14"/>
      <c r="BL4285" s="14"/>
      <c r="BM4285" s="14"/>
      <c r="BN4285" s="14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2"/>
      <c r="L4286" s="12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4"/>
      <c r="BK4286" s="14"/>
      <c r="BL4286" s="14"/>
      <c r="BM4286" s="14"/>
      <c r="BN4286" s="14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2"/>
      <c r="L4287" s="12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4"/>
      <c r="BK4287" s="14"/>
      <c r="BL4287" s="14"/>
      <c r="BM4287" s="14"/>
      <c r="BN4287" s="14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2"/>
      <c r="L4288" s="12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4"/>
      <c r="BK4288" s="14"/>
      <c r="BL4288" s="14"/>
      <c r="BM4288" s="14"/>
      <c r="BN4288" s="14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2"/>
      <c r="L4289" s="12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4"/>
      <c r="BK4289" s="14"/>
      <c r="BL4289" s="14"/>
      <c r="BM4289" s="14"/>
      <c r="BN4289" s="14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2"/>
      <c r="L4290" s="12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4"/>
      <c r="BK4290" s="14"/>
      <c r="BL4290" s="14"/>
      <c r="BM4290" s="14"/>
      <c r="BN4290" s="14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2"/>
      <c r="L4291" s="12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4"/>
      <c r="BK4291" s="14"/>
      <c r="BL4291" s="14"/>
      <c r="BM4291" s="14"/>
      <c r="BN4291" s="14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2"/>
      <c r="L4292" s="12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4"/>
      <c r="BK4292" s="14"/>
      <c r="BL4292" s="14"/>
      <c r="BM4292" s="14"/>
      <c r="BN4292" s="14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2"/>
      <c r="L4293" s="12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4"/>
      <c r="BK4293" s="14"/>
      <c r="BL4293" s="14"/>
      <c r="BM4293" s="14"/>
      <c r="BN4293" s="14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2"/>
      <c r="L4294" s="12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4"/>
      <c r="BK4294" s="14"/>
      <c r="BL4294" s="14"/>
      <c r="BM4294" s="14"/>
      <c r="BN4294" s="14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2"/>
      <c r="L4295" s="12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4"/>
      <c r="BK4295" s="14"/>
      <c r="BL4295" s="14"/>
      <c r="BM4295" s="14"/>
      <c r="BN4295" s="14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2"/>
      <c r="L4296" s="12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4"/>
      <c r="BK4296" s="14"/>
      <c r="BL4296" s="14"/>
      <c r="BM4296" s="14"/>
      <c r="BN4296" s="14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2"/>
      <c r="L4297" s="12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4"/>
      <c r="BK4297" s="14"/>
      <c r="BL4297" s="14"/>
      <c r="BM4297" s="14"/>
      <c r="BN4297" s="14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2"/>
      <c r="L4298" s="12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4"/>
      <c r="BK4298" s="14"/>
      <c r="BL4298" s="14"/>
      <c r="BM4298" s="14"/>
      <c r="BN4298" s="14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2"/>
      <c r="L4299" s="12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4"/>
      <c r="BK4299" s="14"/>
      <c r="BL4299" s="14"/>
      <c r="BM4299" s="14"/>
      <c r="BN4299" s="14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2"/>
      <c r="L4300" s="12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4"/>
      <c r="BK4300" s="14"/>
      <c r="BL4300" s="14"/>
      <c r="BM4300" s="14"/>
      <c r="BN4300" s="14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2"/>
      <c r="L4301" s="12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4"/>
      <c r="BK4301" s="14"/>
      <c r="BL4301" s="14"/>
      <c r="BM4301" s="14"/>
      <c r="BN4301" s="14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2"/>
      <c r="L4302" s="12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4"/>
      <c r="BK4302" s="14"/>
      <c r="BL4302" s="14"/>
      <c r="BM4302" s="14"/>
      <c r="BN4302" s="14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2"/>
      <c r="L4303" s="12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4"/>
      <c r="BK4303" s="14"/>
      <c r="BL4303" s="14"/>
      <c r="BM4303" s="14"/>
      <c r="BN4303" s="14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2"/>
      <c r="L4304" s="12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4"/>
      <c r="BK4304" s="14"/>
      <c r="BL4304" s="14"/>
      <c r="BM4304" s="14"/>
      <c r="BN4304" s="14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2"/>
      <c r="L4305" s="12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4"/>
      <c r="BK4305" s="14"/>
      <c r="BL4305" s="14"/>
      <c r="BM4305" s="14"/>
      <c r="BN4305" s="14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2"/>
      <c r="L4306" s="12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4"/>
      <c r="BK4306" s="14"/>
      <c r="BL4306" s="14"/>
      <c r="BM4306" s="14"/>
      <c r="BN4306" s="14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2"/>
      <c r="L4307" s="12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4"/>
      <c r="BK4307" s="14"/>
      <c r="BL4307" s="14"/>
      <c r="BM4307" s="14"/>
      <c r="BN4307" s="14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2"/>
      <c r="L4308" s="12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4"/>
      <c r="BK4308" s="14"/>
      <c r="BL4308" s="14"/>
      <c r="BM4308" s="14"/>
      <c r="BN4308" s="14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2"/>
      <c r="L4309" s="12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4"/>
      <c r="BK4309" s="14"/>
      <c r="BL4309" s="14"/>
      <c r="BM4309" s="14"/>
      <c r="BN4309" s="14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2"/>
      <c r="L4310" s="12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4"/>
      <c r="BK4310" s="14"/>
      <c r="BL4310" s="14"/>
      <c r="BM4310" s="14"/>
      <c r="BN4310" s="14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2"/>
      <c r="L4311" s="12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4"/>
      <c r="BK4311" s="14"/>
      <c r="BL4311" s="14"/>
      <c r="BM4311" s="14"/>
      <c r="BN4311" s="14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2"/>
      <c r="L4312" s="12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4"/>
      <c r="BK4312" s="14"/>
      <c r="BL4312" s="14"/>
      <c r="BM4312" s="14"/>
      <c r="BN4312" s="14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2"/>
      <c r="L4313" s="12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4"/>
      <c r="BK4313" s="14"/>
      <c r="BL4313" s="14"/>
      <c r="BM4313" s="14"/>
      <c r="BN4313" s="14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2"/>
      <c r="L4314" s="12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4"/>
      <c r="BK4314" s="14"/>
      <c r="BL4314" s="14"/>
      <c r="BM4314" s="14"/>
      <c r="BN4314" s="14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2"/>
      <c r="L4315" s="12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4"/>
      <c r="BK4315" s="14"/>
      <c r="BL4315" s="14"/>
      <c r="BM4315" s="14"/>
      <c r="BN4315" s="14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2"/>
      <c r="L4316" s="12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4"/>
      <c r="BK4316" s="14"/>
      <c r="BL4316" s="14"/>
      <c r="BM4316" s="14"/>
      <c r="BN4316" s="14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2"/>
      <c r="L4317" s="12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4"/>
      <c r="BK4317" s="14"/>
      <c r="BL4317" s="14"/>
      <c r="BM4317" s="14"/>
      <c r="BN4317" s="14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2"/>
      <c r="L4318" s="12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4"/>
      <c r="BK4318" s="14"/>
      <c r="BL4318" s="14"/>
      <c r="BM4318" s="14"/>
      <c r="BN4318" s="14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2"/>
      <c r="L4319" s="12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4"/>
      <c r="BK4319" s="14"/>
      <c r="BL4319" s="14"/>
      <c r="BM4319" s="14"/>
      <c r="BN4319" s="14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2"/>
      <c r="L4320" s="12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4"/>
      <c r="BK4320" s="14"/>
      <c r="BL4320" s="14"/>
      <c r="BM4320" s="14"/>
      <c r="BN4320" s="14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2"/>
      <c r="L4321" s="12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4"/>
      <c r="BK4321" s="14"/>
      <c r="BL4321" s="14"/>
      <c r="BM4321" s="14"/>
      <c r="BN4321" s="14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2"/>
      <c r="L4322" s="12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4"/>
      <c r="BK4322" s="14"/>
      <c r="BL4322" s="14"/>
      <c r="BM4322" s="14"/>
      <c r="BN4322" s="14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2"/>
      <c r="L4323" s="12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4"/>
      <c r="BK4323" s="14"/>
      <c r="BL4323" s="14"/>
      <c r="BM4323" s="14"/>
      <c r="BN4323" s="14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2"/>
      <c r="L4324" s="12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4"/>
      <c r="BK4324" s="14"/>
      <c r="BL4324" s="14"/>
      <c r="BM4324" s="14"/>
      <c r="BN4324" s="14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2"/>
      <c r="L4325" s="12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4"/>
      <c r="BK4325" s="14"/>
      <c r="BL4325" s="14"/>
      <c r="BM4325" s="14"/>
      <c r="BN4325" s="14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2"/>
      <c r="L4326" s="12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4"/>
      <c r="BK4326" s="14"/>
      <c r="BL4326" s="14"/>
      <c r="BM4326" s="14"/>
      <c r="BN4326" s="14"/>
    </row>
    <row r="4327" spans="4:66" s="15" customFormat="1" x14ac:dyDescent="0.25">
      <c r="D4327" s="23"/>
      <c r="K4327" s="17"/>
      <c r="L4327" s="17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8"/>
      <c r="Z4327" s="18"/>
      <c r="AA4327" s="18"/>
      <c r="AB4327" s="18"/>
      <c r="AC4327" s="18"/>
      <c r="AD4327" s="18"/>
      <c r="AE4327" s="18"/>
      <c r="AF4327" s="18"/>
      <c r="AG4327" s="18"/>
      <c r="AH4327" s="18"/>
      <c r="AI4327" s="18"/>
      <c r="AJ4327" s="18"/>
      <c r="AK4327" s="18"/>
      <c r="AL4327" s="18"/>
      <c r="AM4327" s="18"/>
      <c r="AN4327" s="18"/>
      <c r="AO4327" s="18"/>
      <c r="AP4327" s="18"/>
      <c r="AQ4327" s="18"/>
      <c r="AR4327" s="18"/>
      <c r="AS4327" s="18"/>
      <c r="AT4327" s="18"/>
      <c r="AU4327" s="18"/>
      <c r="AV4327" s="18"/>
      <c r="AW4327" s="18"/>
      <c r="AX4327" s="18"/>
      <c r="AY4327" s="18"/>
      <c r="AZ4327" s="18"/>
      <c r="BA4327" s="18"/>
      <c r="BB4327" s="18"/>
      <c r="BC4327" s="18"/>
      <c r="BD4327" s="18"/>
      <c r="BE4327" s="18"/>
      <c r="BF4327" s="18"/>
      <c r="BG4327" s="18"/>
      <c r="BH4327" s="18"/>
      <c r="BI4327" s="18"/>
      <c r="BJ4327" s="19"/>
      <c r="BK4327" s="19"/>
      <c r="BL4327" s="19"/>
      <c r="BM4327" s="19"/>
      <c r="BN4327" s="19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2"/>
      <c r="L4328" s="12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4"/>
      <c r="BK4328" s="14"/>
      <c r="BL4328" s="14"/>
      <c r="BM4328" s="14"/>
      <c r="BN4328" s="14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2"/>
      <c r="L4329" s="12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4"/>
      <c r="BK4329" s="14"/>
      <c r="BL4329" s="14"/>
      <c r="BM4329" s="14"/>
      <c r="BN4329" s="14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2"/>
      <c r="L4330" s="12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4"/>
      <c r="BK4330" s="14"/>
      <c r="BL4330" s="14"/>
      <c r="BM4330" s="14"/>
      <c r="BN4330" s="14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2"/>
      <c r="L4331" s="12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4"/>
      <c r="BK4331" s="14"/>
      <c r="BL4331" s="14"/>
      <c r="BM4331" s="14"/>
      <c r="BN4331" s="14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2"/>
      <c r="L4332" s="12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4"/>
      <c r="BK4332" s="14"/>
      <c r="BL4332" s="14"/>
      <c r="BM4332" s="14"/>
      <c r="BN4332" s="14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2"/>
      <c r="L4333" s="12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4"/>
      <c r="BK4333" s="14"/>
      <c r="BL4333" s="14"/>
      <c r="BM4333" s="14"/>
      <c r="BN4333" s="14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2"/>
      <c r="L4334" s="12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4"/>
      <c r="BK4334" s="14"/>
      <c r="BL4334" s="14"/>
      <c r="BM4334" s="14"/>
      <c r="BN4334" s="14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2"/>
      <c r="L4335" s="12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4"/>
      <c r="BK4335" s="14"/>
      <c r="BL4335" s="14"/>
      <c r="BM4335" s="14"/>
      <c r="BN4335" s="14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2"/>
      <c r="L4336" s="12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4"/>
      <c r="BK4336" s="14"/>
      <c r="BL4336" s="14"/>
      <c r="BM4336" s="14"/>
      <c r="BN4336" s="14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2"/>
      <c r="L4337" s="12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4"/>
      <c r="BK4337" s="14"/>
      <c r="BL4337" s="14"/>
      <c r="BM4337" s="14"/>
      <c r="BN4337" s="14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2"/>
      <c r="L4338" s="12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4"/>
      <c r="BK4338" s="14"/>
      <c r="BL4338" s="14"/>
      <c r="BM4338" s="14"/>
      <c r="BN4338" s="14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2"/>
      <c r="L4339" s="12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4"/>
      <c r="BK4339" s="14"/>
      <c r="BL4339" s="14"/>
      <c r="BM4339" s="14"/>
      <c r="BN4339" s="14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2"/>
      <c r="L4340" s="12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4"/>
      <c r="BK4340" s="14"/>
      <c r="BL4340" s="14"/>
      <c r="BM4340" s="14"/>
      <c r="BN4340" s="14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2"/>
      <c r="L4341" s="12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4"/>
      <c r="BK4341" s="14"/>
      <c r="BL4341" s="14"/>
      <c r="BM4341" s="14"/>
      <c r="BN4341" s="14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2"/>
      <c r="L4342" s="12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4"/>
      <c r="BK4342" s="14"/>
      <c r="BL4342" s="14"/>
      <c r="BM4342" s="14"/>
      <c r="BN4342" s="14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2"/>
      <c r="L4343" s="12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4"/>
      <c r="BK4343" s="14"/>
      <c r="BL4343" s="14"/>
      <c r="BM4343" s="14"/>
      <c r="BN4343" s="14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2"/>
      <c r="L4344" s="12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4"/>
      <c r="BK4344" s="14"/>
      <c r="BL4344" s="14"/>
      <c r="BM4344" s="14"/>
      <c r="BN4344" s="14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2"/>
      <c r="L4345" s="12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4"/>
      <c r="BK4345" s="14"/>
      <c r="BL4345" s="14"/>
      <c r="BM4345" s="14"/>
      <c r="BN4345" s="14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2"/>
      <c r="L4346" s="12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4"/>
      <c r="BK4346" s="14"/>
      <c r="BL4346" s="14"/>
      <c r="BM4346" s="14"/>
      <c r="BN4346" s="14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2"/>
      <c r="L4347" s="12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4"/>
      <c r="BK4347" s="14"/>
      <c r="BL4347" s="14"/>
      <c r="BM4347" s="14"/>
      <c r="BN4347" s="14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2"/>
      <c r="L4348" s="12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4"/>
      <c r="BK4348" s="14"/>
      <c r="BL4348" s="14"/>
      <c r="BM4348" s="14"/>
      <c r="BN4348" s="14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2"/>
      <c r="L4349" s="12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4"/>
      <c r="BK4349" s="14"/>
      <c r="BL4349" s="14"/>
      <c r="BM4349" s="14"/>
      <c r="BN4349" s="14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2"/>
      <c r="L4350" s="12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4"/>
      <c r="BK4350" s="14"/>
      <c r="BL4350" s="14"/>
      <c r="BM4350" s="14"/>
      <c r="BN4350" s="14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2"/>
      <c r="L4351" s="12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4"/>
      <c r="BK4351" s="14"/>
      <c r="BL4351" s="14"/>
      <c r="BM4351" s="14"/>
      <c r="BN4351" s="14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2"/>
      <c r="L4352" s="12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4"/>
      <c r="BK4352" s="14"/>
      <c r="BL4352" s="14"/>
      <c r="BM4352" s="14"/>
      <c r="BN4352" s="14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2"/>
      <c r="L4353" s="12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4"/>
      <c r="BK4353" s="14"/>
      <c r="BL4353" s="14"/>
      <c r="BM4353" s="14"/>
      <c r="BN4353" s="14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2"/>
      <c r="L4354" s="12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4"/>
      <c r="BK4354" s="14"/>
      <c r="BL4354" s="14"/>
      <c r="BM4354" s="14"/>
      <c r="BN4354" s="14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2"/>
      <c r="L4355" s="12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4"/>
      <c r="BK4355" s="14"/>
      <c r="BL4355" s="14"/>
      <c r="BM4355" s="14"/>
      <c r="BN4355" s="14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2"/>
      <c r="L4356" s="12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4"/>
      <c r="BK4356" s="14"/>
      <c r="BL4356" s="14"/>
      <c r="BM4356" s="14"/>
      <c r="BN4356" s="14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2"/>
      <c r="L4357" s="12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4"/>
      <c r="BK4357" s="14"/>
      <c r="BL4357" s="14"/>
      <c r="BM4357" s="14"/>
      <c r="BN4357" s="14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2"/>
      <c r="L4358" s="12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4"/>
      <c r="BK4358" s="14"/>
      <c r="BL4358" s="14"/>
      <c r="BM4358" s="14"/>
      <c r="BN4358" s="14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2"/>
      <c r="L4359" s="12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4"/>
      <c r="BK4359" s="14"/>
      <c r="BL4359" s="14"/>
      <c r="BM4359" s="14"/>
      <c r="BN4359" s="14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2"/>
      <c r="L4360" s="12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4"/>
      <c r="BK4360" s="14"/>
      <c r="BL4360" s="14"/>
      <c r="BM4360" s="14"/>
      <c r="BN4360" s="14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2"/>
      <c r="L4361" s="12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4"/>
      <c r="BK4361" s="14"/>
      <c r="BL4361" s="14"/>
      <c r="BM4361" s="14"/>
      <c r="BN4361" s="14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2"/>
      <c r="L4362" s="12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4"/>
      <c r="BK4362" s="14"/>
      <c r="BL4362" s="14"/>
      <c r="BM4362" s="14"/>
      <c r="BN4362" s="14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2"/>
      <c r="L4363" s="12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4"/>
      <c r="BK4363" s="14"/>
      <c r="BL4363" s="14"/>
      <c r="BM4363" s="14"/>
      <c r="BN4363" s="14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2"/>
      <c r="L4364" s="12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4"/>
      <c r="BK4364" s="14"/>
      <c r="BL4364" s="14"/>
      <c r="BM4364" s="14"/>
      <c r="BN4364" s="14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2"/>
      <c r="L4365" s="12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4"/>
      <c r="BK4365" s="14"/>
      <c r="BL4365" s="14"/>
      <c r="BM4365" s="14"/>
      <c r="BN4365" s="14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2"/>
      <c r="L4366" s="12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4"/>
      <c r="BK4366" s="14"/>
      <c r="BL4366" s="14"/>
      <c r="BM4366" s="14"/>
      <c r="BN4366" s="14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2"/>
      <c r="L4367" s="12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4"/>
      <c r="BK4367" s="14"/>
      <c r="BL4367" s="14"/>
      <c r="BM4367" s="14"/>
      <c r="BN4367" s="14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2"/>
      <c r="L4368" s="12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4"/>
      <c r="BK4368" s="14"/>
      <c r="BL4368" s="14"/>
      <c r="BM4368" s="14"/>
      <c r="BN4368" s="14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2"/>
      <c r="L4369" s="12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4"/>
      <c r="BK4369" s="14"/>
      <c r="BL4369" s="14"/>
      <c r="BM4369" s="14"/>
      <c r="BN4369" s="14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2"/>
      <c r="L4370" s="12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4"/>
      <c r="BK4370" s="14"/>
      <c r="BL4370" s="14"/>
      <c r="BM4370" s="14"/>
      <c r="BN4370" s="14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2"/>
      <c r="L4371" s="12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4"/>
      <c r="BK4371" s="14"/>
      <c r="BL4371" s="14"/>
      <c r="BM4371" s="14"/>
      <c r="BN4371" s="14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2"/>
      <c r="L4372" s="12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4"/>
      <c r="BK4372" s="14"/>
      <c r="BL4372" s="14"/>
      <c r="BM4372" s="14"/>
      <c r="BN4372" s="14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2"/>
      <c r="L4373" s="12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4"/>
      <c r="BK4373" s="14"/>
      <c r="BL4373" s="14"/>
      <c r="BM4373" s="14"/>
      <c r="BN4373" s="14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2"/>
      <c r="L4374" s="12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4"/>
      <c r="BK4374" s="14"/>
      <c r="BL4374" s="14"/>
      <c r="BM4374" s="14"/>
      <c r="BN4374" s="14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2"/>
      <c r="L4375" s="12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4"/>
      <c r="BK4375" s="14"/>
      <c r="BL4375" s="14"/>
      <c r="BM4375" s="14"/>
      <c r="BN4375" s="14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2"/>
      <c r="L4376" s="12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4"/>
      <c r="BK4376" s="14"/>
      <c r="BL4376" s="14"/>
      <c r="BM4376" s="14"/>
      <c r="BN4376" s="14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2"/>
      <c r="L4377" s="12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4"/>
      <c r="BK4377" s="14"/>
      <c r="BL4377" s="14"/>
      <c r="BM4377" s="14"/>
      <c r="BN4377" s="14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2"/>
      <c r="L4378" s="12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4"/>
      <c r="BK4378" s="14"/>
      <c r="BL4378" s="14"/>
      <c r="BM4378" s="14"/>
      <c r="BN4378" s="14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2"/>
      <c r="L4379" s="12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4"/>
      <c r="BK4379" s="14"/>
      <c r="BL4379" s="14"/>
      <c r="BM4379" s="14"/>
      <c r="BN4379" s="14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2"/>
      <c r="L4380" s="12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4"/>
      <c r="BK4380" s="14"/>
      <c r="BL4380" s="14"/>
      <c r="BM4380" s="14"/>
      <c r="BN4380" s="14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2"/>
      <c r="L4381" s="12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4"/>
      <c r="BK4381" s="14"/>
      <c r="BL4381" s="14"/>
      <c r="BM4381" s="14"/>
      <c r="BN4381" s="14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2"/>
      <c r="L4382" s="12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4"/>
      <c r="BK4382" s="14"/>
      <c r="BL4382" s="14"/>
      <c r="BM4382" s="14"/>
      <c r="BN4382" s="14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2"/>
      <c r="L4383" s="12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4"/>
      <c r="BK4383" s="14"/>
      <c r="BL4383" s="14"/>
      <c r="BM4383" s="14"/>
      <c r="BN4383" s="14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2"/>
      <c r="L4384" s="12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4"/>
      <c r="BK4384" s="14"/>
      <c r="BL4384" s="14"/>
      <c r="BM4384" s="14"/>
      <c r="BN4384" s="14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2"/>
      <c r="L4385" s="12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4"/>
      <c r="BK4385" s="14"/>
      <c r="BL4385" s="14"/>
      <c r="BM4385" s="14"/>
      <c r="BN4385" s="14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2"/>
      <c r="L4386" s="12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4"/>
      <c r="BK4386" s="14"/>
      <c r="BL4386" s="14"/>
      <c r="BM4386" s="14"/>
      <c r="BN4386" s="14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2"/>
      <c r="L4387" s="12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4"/>
      <c r="BK4387" s="14"/>
      <c r="BL4387" s="14"/>
      <c r="BM4387" s="14"/>
      <c r="BN4387" s="14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2"/>
      <c r="L4388" s="12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4"/>
      <c r="BK4388" s="14"/>
      <c r="BL4388" s="14"/>
      <c r="BM4388" s="14"/>
      <c r="BN4388" s="14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2"/>
      <c r="L4389" s="12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4"/>
      <c r="BK4389" s="14"/>
      <c r="BL4389" s="14"/>
      <c r="BM4389" s="14"/>
      <c r="BN4389" s="14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2"/>
      <c r="L4390" s="12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4"/>
      <c r="BK4390" s="14"/>
      <c r="BL4390" s="14"/>
      <c r="BM4390" s="14"/>
      <c r="BN4390" s="14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2"/>
      <c r="L4391" s="12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4"/>
      <c r="BK4391" s="14"/>
      <c r="BL4391" s="14"/>
      <c r="BM4391" s="14"/>
      <c r="BN4391" s="14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2"/>
      <c r="L4392" s="12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4"/>
      <c r="BK4392" s="14"/>
      <c r="BL4392" s="14"/>
      <c r="BM4392" s="14"/>
      <c r="BN4392" s="14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2"/>
      <c r="L4393" s="12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4"/>
      <c r="BK4393" s="14"/>
      <c r="BL4393" s="14"/>
      <c r="BM4393" s="14"/>
      <c r="BN4393" s="14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2"/>
      <c r="L4394" s="12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4"/>
      <c r="BK4394" s="14"/>
      <c r="BL4394" s="14"/>
      <c r="BM4394" s="14"/>
      <c r="BN4394" s="14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2"/>
      <c r="L4395" s="12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4"/>
      <c r="BK4395" s="14"/>
      <c r="BL4395" s="14"/>
      <c r="BM4395" s="14"/>
      <c r="BN4395" s="14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2"/>
      <c r="L4396" s="12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4"/>
      <c r="BK4396" s="14"/>
      <c r="BL4396" s="14"/>
      <c r="BM4396" s="14"/>
      <c r="BN4396" s="14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2"/>
      <c r="L4397" s="12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4"/>
      <c r="BK4397" s="14"/>
      <c r="BL4397" s="14"/>
      <c r="BM4397" s="14"/>
      <c r="BN4397" s="14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2"/>
      <c r="L4398" s="12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4"/>
      <c r="BK4398" s="14"/>
      <c r="BL4398" s="14"/>
      <c r="BM4398" s="14"/>
      <c r="BN4398" s="14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2"/>
      <c r="L4399" s="12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4"/>
      <c r="BK4399" s="14"/>
      <c r="BL4399" s="14"/>
      <c r="BM4399" s="14"/>
      <c r="BN4399" s="14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2"/>
      <c r="L4400" s="12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4"/>
      <c r="BK4400" s="14"/>
      <c r="BL4400" s="14"/>
      <c r="BM4400" s="14"/>
      <c r="BN4400" s="14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2"/>
      <c r="L4401" s="12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4"/>
      <c r="BK4401" s="14"/>
      <c r="BL4401" s="14"/>
      <c r="BM4401" s="14"/>
      <c r="BN4401" s="14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2"/>
      <c r="L4402" s="12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4"/>
      <c r="BK4402" s="14"/>
      <c r="BL4402" s="14"/>
      <c r="BM4402" s="14"/>
      <c r="BN4402" s="14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2"/>
      <c r="L4403" s="12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4"/>
      <c r="BK4403" s="14"/>
      <c r="BL4403" s="14"/>
      <c r="BM4403" s="14"/>
      <c r="BN4403" s="14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2"/>
      <c r="L4404" s="12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4"/>
      <c r="BK4404" s="14"/>
      <c r="BL4404" s="14"/>
      <c r="BM4404" s="14"/>
      <c r="BN4404" s="14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2"/>
      <c r="L4405" s="12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4"/>
      <c r="BK4405" s="14"/>
      <c r="BL4405" s="14"/>
      <c r="BM4405" s="14"/>
      <c r="BN4405" s="14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2"/>
      <c r="L4406" s="12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4"/>
      <c r="BK4406" s="14"/>
      <c r="BL4406" s="14"/>
      <c r="BM4406" s="14"/>
      <c r="BN4406" s="14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2"/>
      <c r="L4407" s="12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4"/>
      <c r="BK4407" s="14"/>
      <c r="BL4407" s="14"/>
      <c r="BM4407" s="14"/>
      <c r="BN4407" s="14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2"/>
      <c r="L4408" s="12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4"/>
      <c r="BK4408" s="14"/>
      <c r="BL4408" s="14"/>
      <c r="BM4408" s="14"/>
      <c r="BN4408" s="14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2"/>
      <c r="L4409" s="12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4"/>
      <c r="BK4409" s="14"/>
      <c r="BL4409" s="14"/>
      <c r="BM4409" s="14"/>
      <c r="BN4409" s="14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2"/>
      <c r="L4410" s="12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4"/>
      <c r="BK4410" s="14"/>
      <c r="BL4410" s="14"/>
      <c r="BM4410" s="14"/>
      <c r="BN4410" s="14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2"/>
      <c r="L4411" s="12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4"/>
      <c r="BK4411" s="14"/>
      <c r="BL4411" s="14"/>
      <c r="BM4411" s="14"/>
      <c r="BN4411" s="14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2"/>
      <c r="L4412" s="12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4"/>
      <c r="BK4412" s="14"/>
      <c r="BL4412" s="14"/>
      <c r="BM4412" s="14"/>
      <c r="BN4412" s="14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2"/>
      <c r="L4413" s="12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4"/>
      <c r="BK4413" s="14"/>
      <c r="BL4413" s="14"/>
      <c r="BM4413" s="14"/>
      <c r="BN4413" s="14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2"/>
      <c r="L4414" s="12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4"/>
      <c r="BK4414" s="14"/>
      <c r="BL4414" s="14"/>
      <c r="BM4414" s="14"/>
      <c r="BN4414" s="14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2"/>
      <c r="L4415" s="12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4"/>
      <c r="BK4415" s="14"/>
      <c r="BL4415" s="14"/>
      <c r="BM4415" s="14"/>
      <c r="BN4415" s="14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2"/>
      <c r="L4416" s="12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4"/>
      <c r="BK4416" s="14"/>
      <c r="BL4416" s="14"/>
      <c r="BM4416" s="14"/>
      <c r="BN4416" s="14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2"/>
      <c r="L4417" s="12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4"/>
      <c r="BK4417" s="14"/>
      <c r="BL4417" s="14"/>
      <c r="BM4417" s="14"/>
      <c r="BN4417" s="14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2"/>
      <c r="L4418" s="12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4"/>
      <c r="BK4418" s="14"/>
      <c r="BL4418" s="14"/>
      <c r="BM4418" s="14"/>
      <c r="BN4418" s="14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2"/>
      <c r="L4419" s="12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4"/>
      <c r="BK4419" s="14"/>
      <c r="BL4419" s="14"/>
      <c r="BM4419" s="14"/>
      <c r="BN4419" s="14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2"/>
      <c r="L4420" s="12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4"/>
      <c r="BK4420" s="14"/>
      <c r="BL4420" s="14"/>
      <c r="BM4420" s="14"/>
      <c r="BN4420" s="14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2"/>
      <c r="L4421" s="12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4"/>
      <c r="BK4421" s="14"/>
      <c r="BL4421" s="14"/>
      <c r="BM4421" s="14"/>
      <c r="BN4421" s="14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2"/>
      <c r="L4422" s="12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4"/>
      <c r="BK4422" s="14"/>
      <c r="BL4422" s="14"/>
      <c r="BM4422" s="14"/>
      <c r="BN4422" s="14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2"/>
      <c r="L4423" s="12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4"/>
      <c r="BK4423" s="14"/>
      <c r="BL4423" s="14"/>
      <c r="BM4423" s="14"/>
      <c r="BN4423" s="14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2"/>
      <c r="L4424" s="12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4"/>
      <c r="BK4424" s="14"/>
      <c r="BL4424" s="14"/>
      <c r="BM4424" s="14"/>
      <c r="BN4424" s="14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2"/>
      <c r="L4425" s="12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4"/>
      <c r="BK4425" s="14"/>
      <c r="BL4425" s="14"/>
      <c r="BM4425" s="14"/>
      <c r="BN4425" s="14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2"/>
      <c r="L4426" s="12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4"/>
      <c r="BK4426" s="14"/>
      <c r="BL4426" s="14"/>
      <c r="BM4426" s="14"/>
      <c r="BN4426" s="14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2"/>
      <c r="L4427" s="12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4"/>
      <c r="BK4427" s="14"/>
      <c r="BL4427" s="14"/>
      <c r="BM4427" s="14"/>
      <c r="BN4427" s="14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2"/>
      <c r="L4428" s="12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4"/>
      <c r="BK4428" s="14"/>
      <c r="BL4428" s="14"/>
      <c r="BM4428" s="14"/>
      <c r="BN4428" s="14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2"/>
      <c r="L4429" s="12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4"/>
      <c r="BK4429" s="14"/>
      <c r="BL4429" s="14"/>
      <c r="BM4429" s="14"/>
      <c r="BN4429" s="14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2"/>
      <c r="L4430" s="12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4"/>
      <c r="BK4430" s="14"/>
      <c r="BL4430" s="14"/>
      <c r="BM4430" s="14"/>
      <c r="BN4430" s="14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2"/>
      <c r="L4431" s="12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4"/>
      <c r="BK4431" s="14"/>
      <c r="BL4431" s="14"/>
      <c r="BM4431" s="14"/>
      <c r="BN4431" s="14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2"/>
      <c r="L4432" s="12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4"/>
      <c r="BK4432" s="14"/>
      <c r="BL4432" s="14"/>
      <c r="BM4432" s="14"/>
      <c r="BN4432" s="14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2"/>
      <c r="L4433" s="12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4"/>
      <c r="BK4433" s="14"/>
      <c r="BL4433" s="14"/>
      <c r="BM4433" s="14"/>
      <c r="BN4433" s="14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2"/>
      <c r="L4434" s="12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4"/>
      <c r="BK4434" s="14"/>
      <c r="BL4434" s="14"/>
      <c r="BM4434" s="14"/>
      <c r="BN4434" s="14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2"/>
      <c r="L4435" s="12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4"/>
      <c r="BK4435" s="14"/>
      <c r="BL4435" s="14"/>
      <c r="BM4435" s="14"/>
      <c r="BN4435" s="14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2"/>
      <c r="L4436" s="12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4"/>
      <c r="BK4436" s="14"/>
      <c r="BL4436" s="14"/>
      <c r="BM4436" s="14"/>
      <c r="BN4436" s="14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2"/>
      <c r="L4437" s="12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4"/>
      <c r="BK4437" s="14"/>
      <c r="BL4437" s="14"/>
      <c r="BM4437" s="14"/>
      <c r="BN4437" s="14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2"/>
      <c r="L4438" s="12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4"/>
      <c r="BK4438" s="14"/>
      <c r="BL4438" s="14"/>
      <c r="BM4438" s="14"/>
      <c r="BN4438" s="14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2"/>
      <c r="L4439" s="12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4"/>
      <c r="BK4439" s="14"/>
      <c r="BL4439" s="14"/>
      <c r="BM4439" s="14"/>
      <c r="BN4439" s="14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2"/>
      <c r="L4440" s="12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4"/>
      <c r="BK4440" s="14"/>
      <c r="BL4440" s="14"/>
      <c r="BM4440" s="14"/>
      <c r="BN4440" s="14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2"/>
      <c r="L4441" s="12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4"/>
      <c r="BK4441" s="14"/>
      <c r="BL4441" s="14"/>
      <c r="BM4441" s="14"/>
      <c r="BN4441" s="14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2"/>
      <c r="L4442" s="12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4"/>
      <c r="BK4442" s="14"/>
      <c r="BL4442" s="14"/>
      <c r="BM4442" s="14"/>
      <c r="BN4442" s="14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2"/>
      <c r="L4443" s="12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4"/>
      <c r="BK4443" s="14"/>
      <c r="BL4443" s="14"/>
      <c r="BM4443" s="14"/>
      <c r="BN4443" s="14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2"/>
      <c r="L4444" s="12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4"/>
      <c r="BK4444" s="14"/>
      <c r="BL4444" s="14"/>
      <c r="BM4444" s="14"/>
      <c r="BN4444" s="14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2"/>
      <c r="L4445" s="12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4"/>
      <c r="BK4445" s="14"/>
      <c r="BL4445" s="14"/>
      <c r="BM4445" s="14"/>
      <c r="BN4445" s="14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2"/>
      <c r="L4446" s="12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4"/>
      <c r="BK4446" s="14"/>
      <c r="BL4446" s="14"/>
      <c r="BM4446" s="14"/>
      <c r="BN4446" s="14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2"/>
      <c r="L4447" s="12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4"/>
      <c r="BK4447" s="14"/>
      <c r="BL4447" s="14"/>
      <c r="BM4447" s="14"/>
      <c r="BN4447" s="14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2"/>
      <c r="L4448" s="12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4"/>
      <c r="BK4448" s="14"/>
      <c r="BL4448" s="14"/>
      <c r="BM4448" s="14"/>
      <c r="BN4448" s="14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2"/>
      <c r="L4449" s="12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4"/>
      <c r="BK4449" s="14"/>
      <c r="BL4449" s="14"/>
      <c r="BM4449" s="14"/>
      <c r="BN4449" s="14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2"/>
      <c r="L4450" s="12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4"/>
      <c r="BK4450" s="14"/>
      <c r="BL4450" s="14"/>
      <c r="BM4450" s="14"/>
      <c r="BN4450" s="14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2"/>
      <c r="L4451" s="12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4"/>
      <c r="BK4451" s="14"/>
      <c r="BL4451" s="14"/>
      <c r="BM4451" s="14"/>
      <c r="BN4451" s="14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2"/>
      <c r="L4452" s="12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4"/>
      <c r="BK4452" s="14"/>
      <c r="BL4452" s="14"/>
      <c r="BM4452" s="14"/>
      <c r="BN4452" s="14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2"/>
      <c r="L4453" s="12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4"/>
      <c r="BK4453" s="14"/>
      <c r="BL4453" s="14"/>
      <c r="BM4453" s="14"/>
      <c r="BN4453" s="14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2"/>
      <c r="L4454" s="12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4"/>
      <c r="BK4454" s="14"/>
      <c r="BL4454" s="14"/>
      <c r="BM4454" s="14"/>
      <c r="BN4454" s="14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2"/>
      <c r="L4455" s="12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4"/>
      <c r="BK4455" s="14"/>
      <c r="BL4455" s="14"/>
      <c r="BM4455" s="14"/>
      <c r="BN4455" s="14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2"/>
      <c r="L4456" s="12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4"/>
      <c r="BK4456" s="14"/>
      <c r="BL4456" s="14"/>
      <c r="BM4456" s="14"/>
      <c r="BN4456" s="14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2"/>
      <c r="L4457" s="12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4"/>
      <c r="BK4457" s="14"/>
      <c r="BL4457" s="14"/>
      <c r="BM4457" s="14"/>
      <c r="BN4457" s="14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2"/>
      <c r="L4458" s="12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4"/>
      <c r="BK4458" s="14"/>
      <c r="BL4458" s="14"/>
      <c r="BM4458" s="14"/>
      <c r="BN4458" s="14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2"/>
      <c r="L4459" s="12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4"/>
      <c r="BK4459" s="14"/>
      <c r="BL4459" s="14"/>
      <c r="BM4459" s="14"/>
      <c r="BN4459" s="14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2"/>
      <c r="L4460" s="12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4"/>
      <c r="BK4460" s="14"/>
      <c r="BL4460" s="14"/>
      <c r="BM4460" s="14"/>
      <c r="BN4460" s="14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2"/>
      <c r="L4461" s="12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4"/>
      <c r="BK4461" s="14"/>
      <c r="BL4461" s="14"/>
      <c r="BM4461" s="14"/>
      <c r="BN4461" s="14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2"/>
      <c r="L4462" s="12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4"/>
      <c r="BK4462" s="14"/>
      <c r="BL4462" s="14"/>
      <c r="BM4462" s="14"/>
      <c r="BN4462" s="14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2"/>
      <c r="L4463" s="12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4"/>
      <c r="BK4463" s="14"/>
      <c r="BL4463" s="14"/>
      <c r="BM4463" s="14"/>
      <c r="BN4463" s="14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2"/>
      <c r="L4464" s="12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4"/>
      <c r="BK4464" s="14"/>
      <c r="BL4464" s="14"/>
      <c r="BM4464" s="14"/>
      <c r="BN4464" s="14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2"/>
      <c r="L4465" s="12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4"/>
      <c r="BK4465" s="14"/>
      <c r="BL4465" s="14"/>
      <c r="BM4465" s="14"/>
      <c r="BN4465" s="14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2"/>
      <c r="L4466" s="12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4"/>
      <c r="BK4466" s="14"/>
      <c r="BL4466" s="14"/>
      <c r="BM4466" s="14"/>
      <c r="BN4466" s="14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2"/>
      <c r="L4467" s="12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4"/>
      <c r="BK4467" s="14"/>
      <c r="BL4467" s="14"/>
      <c r="BM4467" s="14"/>
      <c r="BN4467" s="14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2"/>
      <c r="L4468" s="12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4"/>
      <c r="BK4468" s="14"/>
      <c r="BL4468" s="14"/>
      <c r="BM4468" s="14"/>
      <c r="BN4468" s="14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2"/>
      <c r="L4469" s="12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4"/>
      <c r="BK4469" s="14"/>
      <c r="BL4469" s="14"/>
      <c r="BM4469" s="14"/>
      <c r="BN4469" s="14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2"/>
      <c r="L4470" s="12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4"/>
      <c r="BK4470" s="14"/>
      <c r="BL4470" s="14"/>
      <c r="BM4470" s="14"/>
      <c r="BN4470" s="14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2"/>
      <c r="L4471" s="12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4"/>
      <c r="BK4471" s="14"/>
      <c r="BL4471" s="14"/>
      <c r="BM4471" s="14"/>
      <c r="BN4471" s="14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2"/>
      <c r="L4472" s="12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4"/>
      <c r="BK4472" s="14"/>
      <c r="BL4472" s="14"/>
      <c r="BM4472" s="14"/>
      <c r="BN4472" s="14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2"/>
      <c r="L4473" s="12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4"/>
      <c r="BK4473" s="14"/>
      <c r="BL4473" s="14"/>
      <c r="BM4473" s="14"/>
      <c r="BN4473" s="14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2"/>
      <c r="L4474" s="12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4"/>
      <c r="BK4474" s="14"/>
      <c r="BL4474" s="14"/>
      <c r="BM4474" s="14"/>
      <c r="BN4474" s="14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2"/>
      <c r="L4475" s="12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4"/>
      <c r="BK4475" s="14"/>
      <c r="BL4475" s="14"/>
      <c r="BM4475" s="14"/>
      <c r="BN4475" s="14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2"/>
      <c r="L4476" s="12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4"/>
      <c r="BK4476" s="14"/>
      <c r="BL4476" s="14"/>
      <c r="BM4476" s="14"/>
      <c r="BN4476" s="14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2"/>
      <c r="L4477" s="12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4"/>
      <c r="BK4477" s="14"/>
      <c r="BL4477" s="14"/>
      <c r="BM4477" s="14"/>
      <c r="BN4477" s="14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2"/>
      <c r="L4478" s="12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4"/>
      <c r="BK4478" s="14"/>
      <c r="BL4478" s="14"/>
      <c r="BM4478" s="14"/>
      <c r="BN4478" s="14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2"/>
      <c r="L4479" s="12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4"/>
      <c r="BK4479" s="14"/>
      <c r="BL4479" s="14"/>
      <c r="BM4479" s="14"/>
      <c r="BN4479" s="14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2"/>
      <c r="L4480" s="12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4"/>
      <c r="BK4480" s="14"/>
      <c r="BL4480" s="14"/>
      <c r="BM4480" s="14"/>
      <c r="BN4480" s="14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2"/>
      <c r="L4481" s="12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4"/>
      <c r="BK4481" s="14"/>
      <c r="BL4481" s="14"/>
      <c r="BM4481" s="14"/>
      <c r="BN4481" s="14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2"/>
      <c r="L4482" s="12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4"/>
      <c r="BK4482" s="14"/>
      <c r="BL4482" s="14"/>
      <c r="BM4482" s="14"/>
      <c r="BN4482" s="14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2"/>
      <c r="L4483" s="12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4"/>
      <c r="BK4483" s="14"/>
      <c r="BL4483" s="14"/>
      <c r="BM4483" s="14"/>
      <c r="BN4483" s="14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2"/>
      <c r="L4484" s="12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4"/>
      <c r="BK4484" s="14"/>
      <c r="BL4484" s="14"/>
      <c r="BM4484" s="14"/>
      <c r="BN4484" s="14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2"/>
      <c r="L4485" s="12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4"/>
      <c r="BK4485" s="14"/>
      <c r="BL4485" s="14"/>
      <c r="BM4485" s="14"/>
      <c r="BN4485" s="14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2"/>
      <c r="L4486" s="12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4"/>
      <c r="BK4486" s="14"/>
      <c r="BL4486" s="14"/>
      <c r="BM4486" s="14"/>
      <c r="BN4486" s="14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2"/>
      <c r="L4487" s="12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4"/>
      <c r="BK4487" s="14"/>
      <c r="BL4487" s="14"/>
      <c r="BM4487" s="14"/>
      <c r="BN4487" s="14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2"/>
      <c r="L4488" s="12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4"/>
      <c r="BK4488" s="14"/>
      <c r="BL4488" s="14"/>
      <c r="BM4488" s="14"/>
      <c r="BN4488" s="14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2"/>
      <c r="L4489" s="12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4"/>
      <c r="BK4489" s="14"/>
      <c r="BL4489" s="14"/>
      <c r="BM4489" s="14"/>
      <c r="BN4489" s="14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2"/>
      <c r="L4490" s="12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4"/>
      <c r="BK4490" s="14"/>
      <c r="BL4490" s="14"/>
      <c r="BM4490" s="14"/>
      <c r="BN4490" s="14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2"/>
      <c r="L4491" s="12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4"/>
      <c r="BK4491" s="14"/>
      <c r="BL4491" s="14"/>
      <c r="BM4491" s="14"/>
      <c r="BN4491" s="14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2"/>
      <c r="L4492" s="12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4"/>
      <c r="BK4492" s="14"/>
      <c r="BL4492" s="14"/>
      <c r="BM4492" s="14"/>
      <c r="BN4492" s="14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2"/>
      <c r="L4493" s="12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4"/>
      <c r="BK4493" s="14"/>
      <c r="BL4493" s="14"/>
      <c r="BM4493" s="14"/>
      <c r="BN4493" s="14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2"/>
      <c r="L4494" s="12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4"/>
      <c r="BK4494" s="14"/>
      <c r="BL4494" s="14"/>
      <c r="BM4494" s="14"/>
      <c r="BN4494" s="14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2"/>
      <c r="L4495" s="12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4"/>
      <c r="BK4495" s="14"/>
      <c r="BL4495" s="14"/>
      <c r="BM4495" s="14"/>
      <c r="BN4495" s="14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2"/>
      <c r="L4496" s="12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4"/>
      <c r="BK4496" s="14"/>
      <c r="BL4496" s="14"/>
      <c r="BM4496" s="14"/>
      <c r="BN4496" s="14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2"/>
      <c r="L4497" s="12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4"/>
      <c r="BK4497" s="14"/>
      <c r="BL4497" s="14"/>
      <c r="BM4497" s="14"/>
      <c r="BN4497" s="14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2"/>
      <c r="L4498" s="12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4"/>
      <c r="BK4498" s="14"/>
      <c r="BL4498" s="14"/>
      <c r="BM4498" s="14"/>
      <c r="BN4498" s="14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2"/>
      <c r="L4499" s="12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4"/>
      <c r="BK4499" s="14"/>
      <c r="BL4499" s="14"/>
      <c r="BM4499" s="14"/>
      <c r="BN4499" s="14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2"/>
      <c r="L4500" s="12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4"/>
      <c r="BK4500" s="14"/>
      <c r="BL4500" s="14"/>
      <c r="BM4500" s="14"/>
      <c r="BN4500" s="14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2"/>
      <c r="L4501" s="12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4"/>
      <c r="BK4501" s="14"/>
      <c r="BL4501" s="14"/>
      <c r="BM4501" s="14"/>
      <c r="BN4501" s="14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2"/>
      <c r="L4502" s="12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4"/>
      <c r="BK4502" s="14"/>
      <c r="BL4502" s="14"/>
      <c r="BM4502" s="14"/>
      <c r="BN4502" s="14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2"/>
      <c r="L4503" s="12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4"/>
      <c r="BK4503" s="14"/>
      <c r="BL4503" s="14"/>
      <c r="BM4503" s="14"/>
      <c r="BN4503" s="14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2"/>
      <c r="L4504" s="12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4"/>
      <c r="BK4504" s="14"/>
      <c r="BL4504" s="14"/>
      <c r="BM4504" s="14"/>
      <c r="BN4504" s="14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2"/>
      <c r="L4505" s="12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4"/>
      <c r="BK4505" s="14"/>
      <c r="BL4505" s="14"/>
      <c r="BM4505" s="14"/>
      <c r="BN4505" s="14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2"/>
      <c r="L4506" s="12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4"/>
      <c r="BK4506" s="14"/>
      <c r="BL4506" s="14"/>
      <c r="BM4506" s="14"/>
      <c r="BN4506" s="14"/>
    </row>
    <row r="4507" spans="4:66" s="15" customFormat="1" x14ac:dyDescent="0.25">
      <c r="D4507" s="23"/>
      <c r="K4507" s="17"/>
      <c r="L4507" s="17"/>
      <c r="M4507" s="18"/>
      <c r="N4507" s="18"/>
      <c r="O4507" s="18"/>
      <c r="P4507" s="18"/>
      <c r="Q4507" s="18"/>
      <c r="R4507" s="18"/>
      <c r="S4507" s="18"/>
      <c r="T4507" s="18"/>
      <c r="U4507" s="18"/>
      <c r="V4507" s="18"/>
      <c r="W4507" s="18"/>
      <c r="X4507" s="18"/>
      <c r="Y4507" s="18"/>
      <c r="Z4507" s="18"/>
      <c r="AA4507" s="18"/>
      <c r="AB4507" s="18"/>
      <c r="AC4507" s="18"/>
      <c r="AD4507" s="18"/>
      <c r="AE4507" s="18"/>
      <c r="AF4507" s="18"/>
      <c r="AG4507" s="18"/>
      <c r="AH4507" s="18"/>
      <c r="AI4507" s="18"/>
      <c r="AJ4507" s="18"/>
      <c r="AK4507" s="18"/>
      <c r="AL4507" s="18"/>
      <c r="AM4507" s="18"/>
      <c r="AN4507" s="18"/>
      <c r="AO4507" s="18"/>
      <c r="AP4507" s="18"/>
      <c r="AQ4507" s="18"/>
      <c r="AR4507" s="18"/>
      <c r="AS4507" s="18"/>
      <c r="AT4507" s="18"/>
      <c r="AU4507" s="18"/>
      <c r="AV4507" s="18"/>
      <c r="AW4507" s="18"/>
      <c r="AX4507" s="18"/>
      <c r="AY4507" s="18"/>
      <c r="AZ4507" s="18"/>
      <c r="BA4507" s="18"/>
      <c r="BB4507" s="18"/>
      <c r="BC4507" s="18"/>
      <c r="BD4507" s="18"/>
      <c r="BE4507" s="18"/>
      <c r="BF4507" s="18"/>
      <c r="BG4507" s="18"/>
      <c r="BH4507" s="18"/>
      <c r="BI4507" s="18"/>
      <c r="BJ4507" s="19"/>
      <c r="BK4507" s="19"/>
      <c r="BL4507" s="19"/>
      <c r="BM4507" s="19"/>
      <c r="BN4507" s="19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2"/>
      <c r="L4508" s="12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4"/>
      <c r="BK4508" s="14"/>
      <c r="BL4508" s="14"/>
      <c r="BM4508" s="14"/>
      <c r="BN4508" s="14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2"/>
      <c r="L4509" s="12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4"/>
      <c r="BK4509" s="14"/>
      <c r="BL4509" s="14"/>
      <c r="BM4509" s="14"/>
      <c r="BN4509" s="14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2"/>
      <c r="L4510" s="12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4"/>
      <c r="BK4510" s="14"/>
      <c r="BL4510" s="14"/>
      <c r="BM4510" s="14"/>
      <c r="BN4510" s="14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2"/>
      <c r="L4511" s="12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4"/>
      <c r="BK4511" s="14"/>
      <c r="BL4511" s="14"/>
      <c r="BM4511" s="14"/>
      <c r="BN4511" s="14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2"/>
      <c r="L4512" s="12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4"/>
      <c r="BK4512" s="14"/>
      <c r="BL4512" s="14"/>
      <c r="BM4512" s="14"/>
      <c r="BN4512" s="14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2"/>
      <c r="L4513" s="12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4"/>
      <c r="BK4513" s="14"/>
      <c r="BL4513" s="14"/>
      <c r="BM4513" s="14"/>
      <c r="BN4513" s="14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2"/>
      <c r="L4514" s="12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4"/>
      <c r="BK4514" s="14"/>
      <c r="BL4514" s="14"/>
      <c r="BM4514" s="14"/>
      <c r="BN4514" s="14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2"/>
      <c r="L4515" s="12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4"/>
      <c r="BK4515" s="14"/>
      <c r="BL4515" s="14"/>
      <c r="BM4515" s="14"/>
      <c r="BN4515" s="14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2"/>
      <c r="L4516" s="12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4"/>
      <c r="BK4516" s="14"/>
      <c r="BL4516" s="14"/>
      <c r="BM4516" s="14"/>
      <c r="BN4516" s="14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2"/>
      <c r="L4517" s="12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4"/>
      <c r="BK4517" s="14"/>
      <c r="BL4517" s="14"/>
      <c r="BM4517" s="14"/>
      <c r="BN4517" s="14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2"/>
      <c r="L4518" s="12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4"/>
      <c r="BK4518" s="14"/>
      <c r="BL4518" s="14"/>
      <c r="BM4518" s="14"/>
      <c r="BN4518" s="14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2"/>
      <c r="L4519" s="12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4"/>
      <c r="BK4519" s="14"/>
      <c r="BL4519" s="14"/>
      <c r="BM4519" s="14"/>
      <c r="BN4519" s="14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2"/>
      <c r="L4520" s="12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4"/>
      <c r="BK4520" s="14"/>
      <c r="BL4520" s="14"/>
      <c r="BM4520" s="14"/>
      <c r="BN4520" s="14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2"/>
      <c r="L4521" s="12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4"/>
      <c r="BK4521" s="14"/>
      <c r="BL4521" s="14"/>
      <c r="BM4521" s="14"/>
      <c r="BN4521" s="14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2"/>
      <c r="L4522" s="12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4"/>
      <c r="BK4522" s="14"/>
      <c r="BL4522" s="14"/>
      <c r="BM4522" s="14"/>
      <c r="BN4522" s="14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2"/>
      <c r="L4523" s="12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4"/>
      <c r="BK4523" s="14"/>
      <c r="BL4523" s="14"/>
      <c r="BM4523" s="14"/>
      <c r="BN4523" s="14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2"/>
      <c r="L4524" s="12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4"/>
      <c r="BK4524" s="14"/>
      <c r="BL4524" s="14"/>
      <c r="BM4524" s="14"/>
      <c r="BN4524" s="14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2"/>
      <c r="L4525" s="12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4"/>
      <c r="BK4525" s="14"/>
      <c r="BL4525" s="14"/>
      <c r="BM4525" s="14"/>
      <c r="BN4525" s="14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2"/>
      <c r="L4526" s="12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4"/>
      <c r="BK4526" s="14"/>
      <c r="BL4526" s="14"/>
      <c r="BM4526" s="14"/>
      <c r="BN4526" s="14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2"/>
      <c r="L4527" s="12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4"/>
      <c r="BK4527" s="14"/>
      <c r="BL4527" s="14"/>
      <c r="BM4527" s="14"/>
      <c r="BN4527" s="14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2"/>
      <c r="L4528" s="12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4"/>
      <c r="BK4528" s="14"/>
      <c r="BL4528" s="14"/>
      <c r="BM4528" s="14"/>
      <c r="BN4528" s="14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2"/>
      <c r="L4529" s="12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4"/>
      <c r="BK4529" s="14"/>
      <c r="BL4529" s="14"/>
      <c r="BM4529" s="14"/>
      <c r="BN4529" s="14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2"/>
      <c r="L4530" s="12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4"/>
      <c r="BK4530" s="14"/>
      <c r="BL4530" s="14"/>
      <c r="BM4530" s="14"/>
      <c r="BN4530" s="14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2"/>
      <c r="L4531" s="12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4"/>
      <c r="BK4531" s="14"/>
      <c r="BL4531" s="14"/>
      <c r="BM4531" s="14"/>
      <c r="BN4531" s="14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2"/>
      <c r="L4532" s="12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4"/>
      <c r="BK4532" s="14"/>
      <c r="BL4532" s="14"/>
      <c r="BM4532" s="14"/>
      <c r="BN4532" s="14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2"/>
      <c r="L4533" s="12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4"/>
      <c r="BK4533" s="14"/>
      <c r="BL4533" s="14"/>
      <c r="BM4533" s="14"/>
      <c r="BN4533" s="14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2"/>
      <c r="L4534" s="12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4"/>
      <c r="BK4534" s="14"/>
      <c r="BL4534" s="14"/>
      <c r="BM4534" s="14"/>
      <c r="BN4534" s="14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2"/>
      <c r="L4535" s="12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4"/>
      <c r="BK4535" s="14"/>
      <c r="BL4535" s="14"/>
      <c r="BM4535" s="14"/>
      <c r="BN4535" s="14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2"/>
      <c r="L4536" s="12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4"/>
      <c r="BK4536" s="14"/>
      <c r="BL4536" s="14"/>
      <c r="BM4536" s="14"/>
      <c r="BN4536" s="14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2"/>
      <c r="L4537" s="12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4"/>
      <c r="BK4537" s="14"/>
      <c r="BL4537" s="14"/>
      <c r="BM4537" s="14"/>
      <c r="BN4537" s="14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2"/>
      <c r="L4538" s="12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4"/>
      <c r="BK4538" s="14"/>
      <c r="BL4538" s="14"/>
      <c r="BM4538" s="14"/>
      <c r="BN4538" s="14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2"/>
      <c r="L4539" s="12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4"/>
      <c r="BK4539" s="14"/>
      <c r="BL4539" s="14"/>
      <c r="BM4539" s="14"/>
      <c r="BN4539" s="14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2"/>
      <c r="L4540" s="12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4"/>
      <c r="BK4540" s="14"/>
      <c r="BL4540" s="14"/>
      <c r="BM4540" s="14"/>
      <c r="BN4540" s="14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2"/>
      <c r="L4541" s="12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4"/>
      <c r="BK4541" s="14"/>
      <c r="BL4541" s="14"/>
      <c r="BM4541" s="14"/>
      <c r="BN4541" s="14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2"/>
      <c r="L4542" s="12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4"/>
      <c r="BK4542" s="14"/>
      <c r="BL4542" s="14"/>
      <c r="BM4542" s="14"/>
      <c r="BN4542" s="14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2"/>
      <c r="L4543" s="12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4"/>
      <c r="BK4543" s="14"/>
      <c r="BL4543" s="14"/>
      <c r="BM4543" s="14"/>
      <c r="BN4543" s="14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2"/>
      <c r="L4544" s="12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4"/>
      <c r="BK4544" s="14"/>
      <c r="BL4544" s="14"/>
      <c r="BM4544" s="14"/>
      <c r="BN4544" s="14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2"/>
      <c r="L4545" s="12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4"/>
      <c r="BK4545" s="14"/>
      <c r="BL4545" s="14"/>
      <c r="BM4545" s="14"/>
      <c r="BN4545" s="14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2"/>
      <c r="L4546" s="12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4"/>
      <c r="BK4546" s="14"/>
      <c r="BL4546" s="14"/>
      <c r="BM4546" s="14"/>
      <c r="BN4546" s="14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2"/>
      <c r="L4547" s="12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4"/>
      <c r="BK4547" s="14"/>
      <c r="BL4547" s="14"/>
      <c r="BM4547" s="14"/>
      <c r="BN4547" s="14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2"/>
      <c r="L4548" s="12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4"/>
      <c r="BK4548" s="14"/>
      <c r="BL4548" s="14"/>
      <c r="BM4548" s="14"/>
      <c r="BN4548" s="14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2"/>
      <c r="L4549" s="12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4"/>
      <c r="BK4549" s="14"/>
      <c r="BL4549" s="14"/>
      <c r="BM4549" s="14"/>
      <c r="BN4549" s="14"/>
    </row>
    <row r="4550" spans="4:66" s="15" customFormat="1" x14ac:dyDescent="0.25">
      <c r="K4550" s="17"/>
      <c r="L4550" s="17"/>
      <c r="M4550" s="18"/>
      <c r="N4550" s="18"/>
      <c r="O4550" s="18"/>
      <c r="P4550" s="18"/>
      <c r="Q4550" s="18"/>
      <c r="R4550" s="18"/>
      <c r="S4550" s="18"/>
      <c r="T4550" s="18"/>
      <c r="U4550" s="18"/>
      <c r="V4550" s="18"/>
      <c r="W4550" s="18"/>
      <c r="X4550" s="18"/>
      <c r="Y4550" s="18"/>
      <c r="Z4550" s="18"/>
      <c r="AA4550" s="18"/>
      <c r="AB4550" s="18"/>
      <c r="AC4550" s="18"/>
      <c r="AD4550" s="18"/>
      <c r="AE4550" s="18"/>
      <c r="AF4550" s="18"/>
      <c r="AG4550" s="18"/>
      <c r="AH4550" s="18"/>
      <c r="AI4550" s="18"/>
      <c r="AJ4550" s="18"/>
      <c r="AK4550" s="18"/>
      <c r="AL4550" s="18"/>
      <c r="AM4550" s="18"/>
      <c r="AN4550" s="18"/>
      <c r="AO4550" s="18"/>
      <c r="AP4550" s="18"/>
      <c r="AQ4550" s="18"/>
      <c r="AR4550" s="18"/>
      <c r="AS4550" s="18"/>
      <c r="AT4550" s="18"/>
      <c r="AU4550" s="18"/>
      <c r="AV4550" s="18"/>
      <c r="AW4550" s="18"/>
      <c r="AX4550" s="18"/>
      <c r="AY4550" s="18"/>
      <c r="AZ4550" s="18"/>
      <c r="BA4550" s="18"/>
      <c r="BB4550" s="18"/>
      <c r="BC4550" s="18"/>
      <c r="BD4550" s="18"/>
      <c r="BE4550" s="18"/>
      <c r="BF4550" s="18"/>
      <c r="BG4550" s="18"/>
      <c r="BH4550" s="18"/>
      <c r="BI4550" s="18"/>
      <c r="BJ4550" s="19"/>
      <c r="BK4550" s="19"/>
      <c r="BL4550" s="19"/>
      <c r="BM4550" s="19"/>
      <c r="BN4550" s="19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2"/>
      <c r="L4551" s="12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4"/>
      <c r="BK4551" s="14"/>
      <c r="BL4551" s="14"/>
      <c r="BM4551" s="14"/>
      <c r="BN4551" s="14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2"/>
      <c r="L4552" s="12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4"/>
      <c r="BK4552" s="14"/>
      <c r="BL4552" s="14"/>
      <c r="BM4552" s="14"/>
      <c r="BN4552" s="14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2"/>
      <c r="L4553" s="12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4"/>
      <c r="BK4553" s="14"/>
      <c r="BL4553" s="14"/>
      <c r="BM4553" s="14"/>
      <c r="BN4553" s="14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2"/>
      <c r="L4554" s="12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4"/>
      <c r="BK4554" s="14"/>
      <c r="BL4554" s="14"/>
      <c r="BM4554" s="14"/>
      <c r="BN4554" s="14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2"/>
      <c r="L4555" s="12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4"/>
      <c r="BK4555" s="14"/>
      <c r="BL4555" s="14"/>
      <c r="BM4555" s="14"/>
      <c r="BN4555" s="14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2"/>
      <c r="L4556" s="12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4"/>
      <c r="BK4556" s="14"/>
      <c r="BL4556" s="14"/>
      <c r="BM4556" s="14"/>
      <c r="BN4556" s="14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2"/>
      <c r="L4557" s="12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4"/>
      <c r="BK4557" s="14"/>
      <c r="BL4557" s="14"/>
      <c r="BM4557" s="14"/>
      <c r="BN4557" s="14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2"/>
      <c r="L4558" s="12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4"/>
      <c r="BK4558" s="14"/>
      <c r="BL4558" s="14"/>
      <c r="BM4558" s="14"/>
      <c r="BN4558" s="14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2"/>
      <c r="L4559" s="12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4"/>
      <c r="BK4559" s="14"/>
      <c r="BL4559" s="14"/>
      <c r="BM4559" s="14"/>
      <c r="BN4559" s="14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2"/>
      <c r="L4560" s="12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4"/>
      <c r="BK4560" s="14"/>
      <c r="BL4560" s="14"/>
      <c r="BM4560" s="14"/>
      <c r="BN4560" s="14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2"/>
      <c r="L4561" s="12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4"/>
      <c r="BK4561" s="14"/>
      <c r="BL4561" s="14"/>
      <c r="BM4561" s="14"/>
      <c r="BN4561" s="14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2"/>
      <c r="L4562" s="12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4"/>
      <c r="BK4562" s="14"/>
      <c r="BL4562" s="14"/>
      <c r="BM4562" s="14"/>
      <c r="BN4562" s="14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2"/>
      <c r="L4563" s="12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4"/>
      <c r="BK4563" s="14"/>
      <c r="BL4563" s="14"/>
      <c r="BM4563" s="14"/>
      <c r="BN4563" s="14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2"/>
      <c r="L4564" s="12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4"/>
      <c r="BK4564" s="14"/>
      <c r="BL4564" s="14"/>
      <c r="BM4564" s="14"/>
      <c r="BN4564" s="14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2"/>
      <c r="L4565" s="12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4"/>
      <c r="BK4565" s="14"/>
      <c r="BL4565" s="14"/>
      <c r="BM4565" s="14"/>
      <c r="BN4565" s="14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2"/>
      <c r="L4566" s="12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4"/>
      <c r="BK4566" s="14"/>
      <c r="BL4566" s="14"/>
      <c r="BM4566" s="14"/>
      <c r="BN4566" s="14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2"/>
      <c r="L4567" s="12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4"/>
      <c r="BK4567" s="14"/>
      <c r="BL4567" s="14"/>
      <c r="BM4567" s="14"/>
      <c r="BN4567" s="14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2"/>
      <c r="L4568" s="12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4"/>
      <c r="BK4568" s="14"/>
      <c r="BL4568" s="14"/>
      <c r="BM4568" s="14"/>
      <c r="BN4568" s="14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2"/>
      <c r="L4569" s="12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4"/>
      <c r="BK4569" s="14"/>
      <c r="BL4569" s="14"/>
      <c r="BM4569" s="14"/>
      <c r="BN4569" s="14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2"/>
      <c r="L4570" s="12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4"/>
      <c r="BK4570" s="14"/>
      <c r="BL4570" s="14"/>
      <c r="BM4570" s="14"/>
      <c r="BN4570" s="14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2"/>
      <c r="L4571" s="12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4"/>
      <c r="BK4571" s="14"/>
      <c r="BL4571" s="14"/>
      <c r="BM4571" s="14"/>
      <c r="BN4571" s="14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2"/>
      <c r="L4572" s="12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4"/>
      <c r="BK4572" s="14"/>
      <c r="BL4572" s="14"/>
      <c r="BM4572" s="14"/>
      <c r="BN4572" s="14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2"/>
      <c r="L4573" s="12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4"/>
      <c r="BK4573" s="14"/>
      <c r="BL4573" s="14"/>
      <c r="BM4573" s="14"/>
      <c r="BN4573" s="14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2"/>
      <c r="L4574" s="12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4"/>
      <c r="BK4574" s="14"/>
      <c r="BL4574" s="14"/>
      <c r="BM4574" s="14"/>
      <c r="BN4574" s="14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2"/>
      <c r="L4575" s="12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4"/>
      <c r="BK4575" s="14"/>
      <c r="BL4575" s="14"/>
      <c r="BM4575" s="14"/>
      <c r="BN4575" s="14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2"/>
      <c r="L4576" s="12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4"/>
      <c r="BK4576" s="14"/>
      <c r="BL4576" s="14"/>
      <c r="BM4576" s="14"/>
      <c r="BN4576" s="14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2"/>
      <c r="L4577" s="12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4"/>
      <c r="BK4577" s="14"/>
      <c r="BL4577" s="14"/>
      <c r="BM4577" s="14"/>
      <c r="BN4577" s="14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2"/>
      <c r="L4578" s="12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4"/>
      <c r="BK4578" s="14"/>
      <c r="BL4578" s="14"/>
      <c r="BM4578" s="14"/>
      <c r="BN4578" s="14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2"/>
      <c r="L4579" s="12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4"/>
      <c r="BK4579" s="14"/>
      <c r="BL4579" s="14"/>
      <c r="BM4579" s="14"/>
      <c r="BN4579" s="14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2"/>
      <c r="L4580" s="12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4"/>
      <c r="BK4580" s="14"/>
      <c r="BL4580" s="14"/>
      <c r="BM4580" s="14"/>
      <c r="BN4580" s="14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2"/>
      <c r="L4581" s="12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4"/>
      <c r="BK4581" s="14"/>
      <c r="BL4581" s="14"/>
      <c r="BM4581" s="14"/>
      <c r="BN4581" s="14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2"/>
      <c r="L4582" s="12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4"/>
      <c r="BK4582" s="14"/>
      <c r="BL4582" s="14"/>
      <c r="BM4582" s="14"/>
      <c r="BN4582" s="14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2"/>
      <c r="L4583" s="12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4"/>
      <c r="BK4583" s="14"/>
      <c r="BL4583" s="14"/>
      <c r="BM4583" s="14"/>
      <c r="BN4583" s="14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2"/>
      <c r="L4584" s="12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4"/>
      <c r="BK4584" s="14"/>
      <c r="BL4584" s="14"/>
      <c r="BM4584" s="14"/>
      <c r="BN4584" s="14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2"/>
      <c r="L4585" s="12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4"/>
      <c r="BK4585" s="14"/>
      <c r="BL4585" s="14"/>
      <c r="BM4585" s="14"/>
      <c r="BN4585" s="14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2"/>
      <c r="L4586" s="12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4"/>
      <c r="BK4586" s="14"/>
      <c r="BL4586" s="14"/>
      <c r="BM4586" s="14"/>
      <c r="BN4586" s="14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2"/>
      <c r="L4587" s="12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4"/>
      <c r="BK4587" s="14"/>
      <c r="BL4587" s="14"/>
      <c r="BM4587" s="14"/>
      <c r="BN4587" s="14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2"/>
      <c r="L4588" s="12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4"/>
      <c r="BK4588" s="14"/>
      <c r="BL4588" s="14"/>
      <c r="BM4588" s="14"/>
      <c r="BN4588" s="14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2"/>
      <c r="L4589" s="12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4"/>
      <c r="BK4589" s="14"/>
      <c r="BL4589" s="14"/>
      <c r="BM4589" s="14"/>
      <c r="BN4589" s="14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2"/>
      <c r="L4590" s="12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4"/>
      <c r="BK4590" s="14"/>
      <c r="BL4590" s="14"/>
      <c r="BM4590" s="14"/>
      <c r="BN4590" s="14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2"/>
      <c r="L4591" s="12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4"/>
      <c r="BK4591" s="14"/>
      <c r="BL4591" s="14"/>
      <c r="BM4591" s="14"/>
      <c r="BN4591" s="14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2"/>
      <c r="L4592" s="12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4"/>
      <c r="BK4592" s="14"/>
      <c r="BL4592" s="14"/>
      <c r="BM4592" s="14"/>
      <c r="BN4592" s="14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2"/>
      <c r="L4593" s="12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4"/>
      <c r="BK4593" s="14"/>
      <c r="BL4593" s="14"/>
      <c r="BM4593" s="14"/>
      <c r="BN4593" s="14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2"/>
      <c r="L4594" s="12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4"/>
      <c r="BK4594" s="14"/>
      <c r="BL4594" s="14"/>
      <c r="BM4594" s="14"/>
      <c r="BN4594" s="14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2"/>
      <c r="L4595" s="12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4"/>
      <c r="BK4595" s="14"/>
      <c r="BL4595" s="14"/>
      <c r="BM4595" s="14"/>
      <c r="BN4595" s="14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2"/>
      <c r="L4596" s="12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4"/>
      <c r="BK4596" s="14"/>
      <c r="BL4596" s="14"/>
      <c r="BM4596" s="14"/>
      <c r="BN4596" s="14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2"/>
      <c r="L4597" s="12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4"/>
      <c r="BK4597" s="14"/>
      <c r="BL4597" s="14"/>
      <c r="BM4597" s="14"/>
      <c r="BN4597" s="14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2"/>
      <c r="L4598" s="12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4"/>
      <c r="BK4598" s="14"/>
      <c r="BL4598" s="14"/>
      <c r="BM4598" s="14"/>
      <c r="BN4598" s="14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2"/>
      <c r="L4599" s="12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4"/>
      <c r="BK4599" s="14"/>
      <c r="BL4599" s="14"/>
      <c r="BM4599" s="14"/>
      <c r="BN4599" s="14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2"/>
      <c r="L4600" s="12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4"/>
      <c r="BK4600" s="14"/>
      <c r="BL4600" s="14"/>
      <c r="BM4600" s="14"/>
      <c r="BN4600" s="14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2"/>
      <c r="L4601" s="12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4"/>
      <c r="BK4601" s="14"/>
      <c r="BL4601" s="14"/>
      <c r="BM4601" s="14"/>
      <c r="BN4601" s="14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2"/>
      <c r="L4602" s="12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4"/>
      <c r="BK4602" s="14"/>
      <c r="BL4602" s="14"/>
      <c r="BM4602" s="14"/>
      <c r="BN4602" s="14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2"/>
      <c r="L4603" s="12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4"/>
      <c r="BK4603" s="14"/>
      <c r="BL4603" s="14"/>
      <c r="BM4603" s="14"/>
      <c r="BN4603" s="14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2"/>
      <c r="L4604" s="12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4"/>
      <c r="BK4604" s="14"/>
      <c r="BL4604" s="14"/>
      <c r="BM4604" s="14"/>
      <c r="BN4604" s="14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2"/>
      <c r="L4605" s="12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4"/>
      <c r="BK4605" s="14"/>
      <c r="BL4605" s="14"/>
      <c r="BM4605" s="14"/>
      <c r="BN4605" s="14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2"/>
      <c r="L4606" s="12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4"/>
      <c r="BK4606" s="14"/>
      <c r="BL4606" s="14"/>
      <c r="BM4606" s="14"/>
      <c r="BN4606" s="14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2"/>
      <c r="L4607" s="12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4"/>
      <c r="BK4607" s="14"/>
      <c r="BL4607" s="14"/>
      <c r="BM4607" s="14"/>
      <c r="BN4607" s="14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2"/>
      <c r="L4608" s="12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4"/>
      <c r="BK4608" s="14"/>
      <c r="BL4608" s="14"/>
      <c r="BM4608" s="14"/>
      <c r="BN4608" s="14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2"/>
      <c r="L4609" s="12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4"/>
      <c r="BK4609" s="14"/>
      <c r="BL4609" s="14"/>
      <c r="BM4609" s="14"/>
      <c r="BN4609" s="14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2"/>
      <c r="L4610" s="12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4"/>
      <c r="BK4610" s="14"/>
      <c r="BL4610" s="14"/>
      <c r="BM4610" s="14"/>
      <c r="BN4610" s="14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2"/>
      <c r="L4611" s="12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4"/>
      <c r="BK4611" s="14"/>
      <c r="BL4611" s="14"/>
      <c r="BM4611" s="14"/>
      <c r="BN4611" s="14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2"/>
      <c r="L4612" s="12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4"/>
      <c r="BK4612" s="14"/>
      <c r="BL4612" s="14"/>
      <c r="BM4612" s="14"/>
      <c r="BN4612" s="14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2"/>
      <c r="L4613" s="12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4"/>
      <c r="BK4613" s="14"/>
      <c r="BL4613" s="14"/>
      <c r="BM4613" s="14"/>
      <c r="BN4613" s="14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2"/>
      <c r="L4614" s="12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4"/>
      <c r="BK4614" s="14"/>
      <c r="BL4614" s="14"/>
      <c r="BM4614" s="14"/>
      <c r="BN4614" s="14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2"/>
      <c r="L4615" s="12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4"/>
      <c r="BK4615" s="14"/>
      <c r="BL4615" s="14"/>
      <c r="BM4615" s="14"/>
      <c r="BN4615" s="14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2"/>
      <c r="L4616" s="12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4"/>
      <c r="BK4616" s="14"/>
      <c r="BL4616" s="14"/>
      <c r="BM4616" s="14"/>
      <c r="BN4616" s="14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2"/>
      <c r="L4617" s="12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4"/>
      <c r="BK4617" s="14"/>
      <c r="BL4617" s="14"/>
      <c r="BM4617" s="14"/>
      <c r="BN4617" s="14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2"/>
      <c r="L4618" s="12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4"/>
      <c r="BK4618" s="14"/>
      <c r="BL4618" s="14"/>
      <c r="BM4618" s="14"/>
      <c r="BN4618" s="14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2"/>
      <c r="L4619" s="12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4"/>
      <c r="BK4619" s="14"/>
      <c r="BL4619" s="14"/>
      <c r="BM4619" s="14"/>
      <c r="BN4619" s="14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2"/>
      <c r="L4620" s="12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4"/>
      <c r="BK4620" s="14"/>
      <c r="BL4620" s="14"/>
      <c r="BM4620" s="14"/>
      <c r="BN4620" s="14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2"/>
      <c r="L4621" s="12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4"/>
      <c r="BK4621" s="14"/>
      <c r="BL4621" s="14"/>
      <c r="BM4621" s="14"/>
      <c r="BN4621" s="14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2"/>
      <c r="L4622" s="12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4"/>
      <c r="BK4622" s="14"/>
      <c r="BL4622" s="14"/>
      <c r="BM4622" s="14"/>
      <c r="BN4622" s="14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2"/>
      <c r="L4623" s="12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4"/>
      <c r="BK4623" s="14"/>
      <c r="BL4623" s="14"/>
      <c r="BM4623" s="14"/>
      <c r="BN4623" s="14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2"/>
      <c r="L4624" s="12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4"/>
      <c r="BK4624" s="14"/>
      <c r="BL4624" s="14"/>
      <c r="BM4624" s="14"/>
      <c r="BN4624" s="14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2"/>
      <c r="L4625" s="12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4"/>
      <c r="BK4625" s="14"/>
      <c r="BL4625" s="14"/>
      <c r="BM4625" s="14"/>
      <c r="BN4625" s="14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2"/>
      <c r="L4626" s="12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4"/>
      <c r="BK4626" s="14"/>
      <c r="BL4626" s="14"/>
      <c r="BM4626" s="14"/>
      <c r="BN4626" s="14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2"/>
      <c r="L4627" s="12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4"/>
      <c r="BK4627" s="14"/>
      <c r="BL4627" s="14"/>
      <c r="BM4627" s="14"/>
      <c r="BN4627" s="14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2"/>
      <c r="L4628" s="12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4"/>
      <c r="BK4628" s="14"/>
      <c r="BL4628" s="14"/>
      <c r="BM4628" s="14"/>
      <c r="BN4628" s="14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2"/>
      <c r="L4629" s="12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4"/>
      <c r="BK4629" s="14"/>
      <c r="BL4629" s="14"/>
      <c r="BM4629" s="14"/>
      <c r="BN4629" s="14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2"/>
      <c r="L4630" s="12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4"/>
      <c r="BK4630" s="14"/>
      <c r="BL4630" s="14"/>
      <c r="BM4630" s="14"/>
      <c r="BN4630" s="14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2"/>
      <c r="L4631" s="12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4"/>
      <c r="BK4631" s="14"/>
      <c r="BL4631" s="14"/>
      <c r="BM4631" s="14"/>
      <c r="BN4631" s="14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2"/>
      <c r="L4632" s="12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4"/>
      <c r="BK4632" s="14"/>
      <c r="BL4632" s="14"/>
      <c r="BM4632" s="14"/>
      <c r="BN4632" s="14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2"/>
      <c r="L4633" s="12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4"/>
      <c r="BK4633" s="14"/>
      <c r="BL4633" s="14"/>
      <c r="BM4633" s="14"/>
      <c r="BN4633" s="14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2"/>
      <c r="L4634" s="12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4"/>
      <c r="BK4634" s="14"/>
      <c r="BL4634" s="14"/>
      <c r="BM4634" s="14"/>
      <c r="BN4634" s="14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2"/>
      <c r="L4635" s="12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4"/>
      <c r="BK4635" s="14"/>
      <c r="BL4635" s="14"/>
      <c r="BM4635" s="14"/>
      <c r="BN4635" s="14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2"/>
      <c r="L4636" s="12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4"/>
      <c r="BK4636" s="14"/>
      <c r="BL4636" s="14"/>
      <c r="BM4636" s="14"/>
      <c r="BN4636" s="14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2"/>
      <c r="L4637" s="12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4"/>
      <c r="BK4637" s="14"/>
      <c r="BL4637" s="14"/>
      <c r="BM4637" s="14"/>
      <c r="BN4637" s="14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2"/>
      <c r="L4638" s="12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4"/>
      <c r="BK4638" s="14"/>
      <c r="BL4638" s="14"/>
      <c r="BM4638" s="14"/>
      <c r="BN4638" s="14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2"/>
      <c r="L4639" s="12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4"/>
      <c r="BK4639" s="14"/>
      <c r="BL4639" s="14"/>
      <c r="BM4639" s="14"/>
      <c r="BN4639" s="14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2"/>
      <c r="L4640" s="12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4"/>
      <c r="BK4640" s="14"/>
      <c r="BL4640" s="14"/>
      <c r="BM4640" s="14"/>
      <c r="BN4640" s="14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2"/>
      <c r="L4641" s="12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4"/>
      <c r="BK4641" s="14"/>
      <c r="BL4641" s="14"/>
      <c r="BM4641" s="14"/>
      <c r="BN4641" s="14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2"/>
      <c r="L4642" s="12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4"/>
      <c r="BK4642" s="14"/>
      <c r="BL4642" s="14"/>
      <c r="BM4642" s="14"/>
      <c r="BN4642" s="14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2"/>
      <c r="L4643" s="12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4"/>
      <c r="BK4643" s="14"/>
      <c r="BL4643" s="14"/>
      <c r="BM4643" s="14"/>
      <c r="BN4643" s="14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2"/>
      <c r="L4644" s="12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4"/>
      <c r="BK4644" s="14"/>
      <c r="BL4644" s="14"/>
      <c r="BM4644" s="14"/>
      <c r="BN4644" s="14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2"/>
      <c r="L4645" s="12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4"/>
      <c r="BK4645" s="14"/>
      <c r="BL4645" s="14"/>
      <c r="BM4645" s="14"/>
      <c r="BN4645" s="14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2"/>
      <c r="L4646" s="12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4"/>
      <c r="BK4646" s="14"/>
      <c r="BL4646" s="14"/>
      <c r="BM4646" s="14"/>
      <c r="BN4646" s="14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2"/>
      <c r="L4647" s="12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4"/>
      <c r="BK4647" s="14"/>
      <c r="BL4647" s="14"/>
      <c r="BM4647" s="14"/>
      <c r="BN4647" s="14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2"/>
      <c r="L4648" s="12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4"/>
      <c r="BK4648" s="14"/>
      <c r="BL4648" s="14"/>
      <c r="BM4648" s="14"/>
      <c r="BN4648" s="14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2"/>
      <c r="L4649" s="12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4"/>
      <c r="BK4649" s="14"/>
      <c r="BL4649" s="14"/>
      <c r="BM4649" s="14"/>
      <c r="BN4649" s="14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2"/>
      <c r="L4650" s="12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4"/>
      <c r="BK4650" s="14"/>
      <c r="BL4650" s="14"/>
      <c r="BM4650" s="14"/>
      <c r="BN4650" s="14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2"/>
      <c r="L4651" s="12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4"/>
      <c r="BK4651" s="14"/>
      <c r="BL4651" s="14"/>
      <c r="BM4651" s="14"/>
      <c r="BN4651" s="14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2"/>
      <c r="L4652" s="12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4"/>
      <c r="BK4652" s="14"/>
      <c r="BL4652" s="14"/>
      <c r="BM4652" s="14"/>
      <c r="BN4652" s="14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2"/>
      <c r="L4653" s="12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4"/>
      <c r="BK4653" s="14"/>
      <c r="BL4653" s="14"/>
      <c r="BM4653" s="14"/>
      <c r="BN4653" s="14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2"/>
      <c r="L4654" s="12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4"/>
      <c r="BK4654" s="14"/>
      <c r="BL4654" s="14"/>
      <c r="BM4654" s="14"/>
      <c r="BN4654" s="14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2"/>
      <c r="L4655" s="12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4"/>
      <c r="BK4655" s="14"/>
      <c r="BL4655" s="14"/>
      <c r="BM4655" s="14"/>
      <c r="BN4655" s="14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2"/>
      <c r="L4656" s="12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4"/>
      <c r="BK4656" s="14"/>
      <c r="BL4656" s="14"/>
      <c r="BM4656" s="14"/>
      <c r="BN4656" s="14"/>
    </row>
    <row r="4657" spans="4:66" s="15" customFormat="1" x14ac:dyDescent="0.25">
      <c r="K4657" s="17"/>
      <c r="L4657" s="17"/>
      <c r="M4657" s="18"/>
      <c r="N4657" s="18"/>
      <c r="O4657" s="18"/>
      <c r="P4657" s="18"/>
      <c r="Q4657" s="18"/>
      <c r="R4657" s="18"/>
      <c r="S4657" s="18"/>
      <c r="T4657" s="18"/>
      <c r="U4657" s="18"/>
      <c r="V4657" s="18"/>
      <c r="W4657" s="18"/>
      <c r="X4657" s="18"/>
      <c r="Y4657" s="18"/>
      <c r="Z4657" s="18"/>
      <c r="AA4657" s="18"/>
      <c r="AB4657" s="18"/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8"/>
      <c r="AW4657" s="18"/>
      <c r="AX4657" s="18"/>
      <c r="AY4657" s="18"/>
      <c r="AZ4657" s="18"/>
      <c r="BA4657" s="18"/>
      <c r="BB4657" s="18"/>
      <c r="BC4657" s="18"/>
      <c r="BD4657" s="18"/>
      <c r="BE4657" s="18"/>
      <c r="BF4657" s="18"/>
      <c r="BG4657" s="18"/>
      <c r="BH4657" s="18"/>
      <c r="BI4657" s="18"/>
      <c r="BJ4657" s="19"/>
      <c r="BK4657" s="19"/>
      <c r="BL4657" s="19"/>
      <c r="BM4657" s="19"/>
      <c r="BN4657" s="19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2"/>
      <c r="L4658" s="12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4"/>
      <c r="BK4658" s="14"/>
      <c r="BL4658" s="14"/>
      <c r="BM4658" s="14"/>
      <c r="BN4658" s="14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2"/>
      <c r="L4659" s="12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4"/>
      <c r="BK4659" s="14"/>
      <c r="BL4659" s="14"/>
      <c r="BM4659" s="14"/>
      <c r="BN4659" s="14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2"/>
      <c r="L4660" s="12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4"/>
      <c r="BK4660" s="14"/>
      <c r="BL4660" s="14"/>
      <c r="BM4660" s="14"/>
      <c r="BN4660" s="14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2"/>
      <c r="L4661" s="12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4"/>
      <c r="BK4661" s="14"/>
      <c r="BL4661" s="14"/>
      <c r="BM4661" s="14"/>
      <c r="BN4661" s="14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2"/>
      <c r="L4662" s="12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4"/>
      <c r="BK4662" s="14"/>
      <c r="BL4662" s="14"/>
      <c r="BM4662" s="14"/>
      <c r="BN4662" s="14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2"/>
      <c r="L4663" s="12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4"/>
      <c r="BK4663" s="14"/>
      <c r="BL4663" s="14"/>
      <c r="BM4663" s="14"/>
      <c r="BN4663" s="14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2"/>
      <c r="L4664" s="12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4"/>
      <c r="BK4664" s="14"/>
      <c r="BL4664" s="14"/>
      <c r="BM4664" s="14"/>
      <c r="BN4664" s="14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2"/>
      <c r="L4665" s="12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4"/>
      <c r="BK4665" s="14"/>
      <c r="BL4665" s="14"/>
      <c r="BM4665" s="14"/>
      <c r="BN4665" s="14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2"/>
      <c r="L4666" s="12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4"/>
      <c r="BK4666" s="14"/>
      <c r="BL4666" s="14"/>
      <c r="BM4666" s="14"/>
      <c r="BN4666" s="14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2"/>
      <c r="L4667" s="12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4"/>
      <c r="BK4667" s="14"/>
      <c r="BL4667" s="14"/>
      <c r="BM4667" s="14"/>
      <c r="BN4667" s="14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2"/>
      <c r="L4668" s="12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4"/>
      <c r="BK4668" s="14"/>
      <c r="BL4668" s="14"/>
      <c r="BM4668" s="14"/>
      <c r="BN4668" s="14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2"/>
      <c r="L4669" s="12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4"/>
      <c r="BK4669" s="14"/>
      <c r="BL4669" s="14"/>
      <c r="BM4669" s="14"/>
      <c r="BN4669" s="14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2"/>
      <c r="L4670" s="12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4"/>
      <c r="BK4670" s="14"/>
      <c r="BL4670" s="14"/>
      <c r="BM4670" s="14"/>
      <c r="BN4670" s="14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2"/>
      <c r="L4671" s="12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4"/>
      <c r="BK4671" s="14"/>
      <c r="BL4671" s="14"/>
      <c r="BM4671" s="14"/>
      <c r="BN4671" s="14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2"/>
      <c r="L4672" s="12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4"/>
      <c r="BK4672" s="14"/>
      <c r="BL4672" s="14"/>
      <c r="BM4672" s="14"/>
      <c r="BN4672" s="14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2"/>
      <c r="L4673" s="12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4"/>
      <c r="BK4673" s="14"/>
      <c r="BL4673" s="14"/>
      <c r="BM4673" s="14"/>
      <c r="BN4673" s="14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2"/>
      <c r="L4674" s="12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4"/>
      <c r="BK4674" s="14"/>
      <c r="BL4674" s="14"/>
      <c r="BM4674" s="14"/>
      <c r="BN4674" s="14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2"/>
      <c r="L4675" s="12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4"/>
      <c r="BK4675" s="14"/>
      <c r="BL4675" s="14"/>
      <c r="BM4675" s="14"/>
      <c r="BN4675" s="14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2"/>
      <c r="L4676" s="12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4"/>
      <c r="BK4676" s="14"/>
      <c r="BL4676" s="14"/>
      <c r="BM4676" s="14"/>
      <c r="BN4676" s="14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2"/>
      <c r="L4677" s="12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4"/>
      <c r="BK4677" s="14"/>
      <c r="BL4677" s="14"/>
      <c r="BM4677" s="14"/>
      <c r="BN4677" s="14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2"/>
      <c r="L4678" s="12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4"/>
      <c r="BK4678" s="14"/>
      <c r="BL4678" s="14"/>
      <c r="BM4678" s="14"/>
      <c r="BN4678" s="14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2"/>
      <c r="L4679" s="12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4"/>
      <c r="BK4679" s="14"/>
      <c r="BL4679" s="14"/>
      <c r="BM4679" s="14"/>
      <c r="BN4679" s="14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2"/>
      <c r="L4680" s="12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4"/>
      <c r="BK4680" s="14"/>
      <c r="BL4680" s="14"/>
      <c r="BM4680" s="14"/>
      <c r="BN4680" s="14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2"/>
      <c r="L4681" s="12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4"/>
      <c r="BK4681" s="14"/>
      <c r="BL4681" s="14"/>
      <c r="BM4681" s="14"/>
      <c r="BN4681" s="14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2"/>
      <c r="L4682" s="12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4"/>
      <c r="BK4682" s="14"/>
      <c r="BL4682" s="14"/>
      <c r="BM4682" s="14"/>
      <c r="BN4682" s="14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2"/>
      <c r="L4683" s="12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4"/>
      <c r="BK4683" s="14"/>
      <c r="BL4683" s="14"/>
      <c r="BM4683" s="14"/>
      <c r="BN4683" s="14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2"/>
      <c r="L4684" s="12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4"/>
      <c r="BK4684" s="14"/>
      <c r="BL4684" s="14"/>
      <c r="BM4684" s="14"/>
      <c r="BN4684" s="14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2"/>
      <c r="L4685" s="12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4"/>
      <c r="BK4685" s="14"/>
      <c r="BL4685" s="14"/>
      <c r="BM4685" s="14"/>
      <c r="BN4685" s="14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2"/>
      <c r="L4686" s="12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4"/>
      <c r="BK4686" s="14"/>
      <c r="BL4686" s="14"/>
      <c r="BM4686" s="14"/>
      <c r="BN4686" s="14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2"/>
      <c r="L4687" s="12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4"/>
      <c r="BK4687" s="14"/>
      <c r="BL4687" s="14"/>
      <c r="BM4687" s="14"/>
      <c r="BN4687" s="14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2"/>
      <c r="L4688" s="12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4"/>
      <c r="BK4688" s="14"/>
      <c r="BL4688" s="14"/>
      <c r="BM4688" s="14"/>
      <c r="BN4688" s="14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2"/>
      <c r="L4689" s="12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4"/>
      <c r="BK4689" s="14"/>
      <c r="BL4689" s="14"/>
      <c r="BM4689" s="14"/>
      <c r="BN4689" s="14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2"/>
      <c r="L4690" s="12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4"/>
      <c r="BK4690" s="14"/>
      <c r="BL4690" s="14"/>
      <c r="BM4690" s="14"/>
      <c r="BN4690" s="14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2"/>
      <c r="L4691" s="12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4"/>
      <c r="BK4691" s="14"/>
      <c r="BL4691" s="14"/>
      <c r="BM4691" s="14"/>
      <c r="BN4691" s="14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2"/>
      <c r="L4692" s="12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4"/>
      <c r="BK4692" s="14"/>
      <c r="BL4692" s="14"/>
      <c r="BM4692" s="14"/>
      <c r="BN4692" s="14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2"/>
      <c r="L4693" s="12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4"/>
      <c r="BK4693" s="14"/>
      <c r="BL4693" s="14"/>
      <c r="BM4693" s="14"/>
      <c r="BN4693" s="14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2"/>
      <c r="L4694" s="12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4"/>
      <c r="BK4694" s="14"/>
      <c r="BL4694" s="14"/>
      <c r="BM4694" s="14"/>
      <c r="BN4694" s="14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2"/>
      <c r="L4695" s="12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4"/>
      <c r="BK4695" s="14"/>
      <c r="BL4695" s="14"/>
      <c r="BM4695" s="14"/>
      <c r="BN4695" s="14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2"/>
      <c r="L4696" s="12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4"/>
      <c r="BK4696" s="14"/>
      <c r="BL4696" s="14"/>
      <c r="BM4696" s="14"/>
      <c r="BN4696" s="14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2"/>
      <c r="L4697" s="12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4"/>
      <c r="BK4697" s="14"/>
      <c r="BL4697" s="14"/>
      <c r="BM4697" s="14"/>
      <c r="BN4697" s="14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2"/>
      <c r="L4698" s="12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4"/>
      <c r="BK4698" s="14"/>
      <c r="BL4698" s="14"/>
      <c r="BM4698" s="14"/>
      <c r="BN4698" s="14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2"/>
      <c r="L4699" s="12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4"/>
      <c r="BK4699" s="14"/>
      <c r="BL4699" s="14"/>
      <c r="BM4699" s="14"/>
      <c r="BN4699" s="14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2"/>
      <c r="L4700" s="12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4"/>
      <c r="BK4700" s="14"/>
      <c r="BL4700" s="14"/>
      <c r="BM4700" s="14"/>
      <c r="BN4700" s="14"/>
    </row>
    <row r="4701" spans="4:66" s="15" customFormat="1" x14ac:dyDescent="0.25">
      <c r="D4701" s="23"/>
      <c r="K4701" s="17"/>
      <c r="L4701" s="17"/>
      <c r="M4701" s="18"/>
      <c r="N4701" s="18"/>
      <c r="O4701" s="18"/>
      <c r="P4701" s="18"/>
      <c r="Q4701" s="18"/>
      <c r="R4701" s="18"/>
      <c r="S4701" s="18"/>
      <c r="T4701" s="18"/>
      <c r="U4701" s="18"/>
      <c r="V4701" s="18"/>
      <c r="W4701" s="18"/>
      <c r="X4701" s="18"/>
      <c r="Y4701" s="18"/>
      <c r="Z4701" s="18"/>
      <c r="AA4701" s="18"/>
      <c r="AB4701" s="18"/>
      <c r="AC4701" s="18"/>
      <c r="AD4701" s="18"/>
      <c r="AE4701" s="18"/>
      <c r="AF4701" s="18"/>
      <c r="AG4701" s="18"/>
      <c r="AH4701" s="18"/>
      <c r="AI4701" s="18"/>
      <c r="AJ4701" s="18"/>
      <c r="AK4701" s="18"/>
      <c r="AL4701" s="18"/>
      <c r="AM4701" s="18"/>
      <c r="AN4701" s="18"/>
      <c r="AO4701" s="18"/>
      <c r="AP4701" s="18"/>
      <c r="AQ4701" s="18"/>
      <c r="AR4701" s="18"/>
      <c r="AS4701" s="18"/>
      <c r="AT4701" s="18"/>
      <c r="AU4701" s="18"/>
      <c r="AV4701" s="18"/>
      <c r="AW4701" s="18"/>
      <c r="AX4701" s="18"/>
      <c r="AY4701" s="18"/>
      <c r="AZ4701" s="18"/>
      <c r="BA4701" s="18"/>
      <c r="BB4701" s="18"/>
      <c r="BC4701" s="18"/>
      <c r="BD4701" s="18"/>
      <c r="BE4701" s="18"/>
      <c r="BF4701" s="18"/>
      <c r="BG4701" s="18"/>
      <c r="BH4701" s="18"/>
      <c r="BI4701" s="18"/>
      <c r="BJ4701" s="19"/>
      <c r="BK4701" s="19"/>
      <c r="BL4701" s="19"/>
      <c r="BM4701" s="19"/>
      <c r="BN4701" s="19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2"/>
      <c r="L4702" s="12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4"/>
      <c r="BK4702" s="14"/>
      <c r="BL4702" s="14"/>
      <c r="BM4702" s="14"/>
      <c r="BN4702" s="14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2"/>
      <c r="L4703" s="12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4"/>
      <c r="BK4703" s="14"/>
      <c r="BL4703" s="14"/>
      <c r="BM4703" s="14"/>
      <c r="BN4703" s="14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2"/>
      <c r="L4704" s="12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4"/>
      <c r="BK4704" s="14"/>
      <c r="BL4704" s="14"/>
      <c r="BM4704" s="14"/>
      <c r="BN4704" s="14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2"/>
      <c r="L4705" s="12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4"/>
      <c r="BK4705" s="14"/>
      <c r="BL4705" s="14"/>
      <c r="BM4705" s="14"/>
      <c r="BN4705" s="14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2"/>
      <c r="L4706" s="12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4"/>
      <c r="BK4706" s="14"/>
      <c r="BL4706" s="14"/>
      <c r="BM4706" s="14"/>
      <c r="BN4706" s="14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2"/>
      <c r="L4707" s="12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4"/>
      <c r="BK4707" s="14"/>
      <c r="BL4707" s="14"/>
      <c r="BM4707" s="14"/>
      <c r="BN4707" s="14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2"/>
      <c r="L4708" s="12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4"/>
      <c r="BK4708" s="14"/>
      <c r="BL4708" s="14"/>
      <c r="BM4708" s="14"/>
      <c r="BN4708" s="14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2"/>
      <c r="L4709" s="12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4"/>
      <c r="BK4709" s="14"/>
      <c r="BL4709" s="14"/>
      <c r="BM4709" s="14"/>
      <c r="BN4709" s="14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2"/>
      <c r="L4710" s="12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4"/>
      <c r="BK4710" s="14"/>
      <c r="BL4710" s="14"/>
      <c r="BM4710" s="14"/>
      <c r="BN4710" s="14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2"/>
      <c r="L4711" s="12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4"/>
      <c r="BK4711" s="14"/>
      <c r="BL4711" s="14"/>
      <c r="BM4711" s="14"/>
      <c r="BN4711" s="14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2"/>
      <c r="L4712" s="12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4"/>
      <c r="BK4712" s="14"/>
      <c r="BL4712" s="14"/>
      <c r="BM4712" s="14"/>
      <c r="BN4712" s="14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2"/>
      <c r="L4713" s="12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4"/>
      <c r="BK4713" s="14"/>
      <c r="BL4713" s="14"/>
      <c r="BM4713" s="14"/>
      <c r="BN4713" s="14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2"/>
      <c r="L4714" s="12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4"/>
      <c r="BK4714" s="14"/>
      <c r="BL4714" s="14"/>
      <c r="BM4714" s="14"/>
      <c r="BN4714" s="14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2"/>
      <c r="L4715" s="12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4"/>
      <c r="BK4715" s="14"/>
      <c r="BL4715" s="14"/>
      <c r="BM4715" s="14"/>
      <c r="BN4715" s="14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2"/>
      <c r="L4716" s="12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4"/>
      <c r="BK4716" s="14"/>
      <c r="BL4716" s="14"/>
      <c r="BM4716" s="14"/>
      <c r="BN4716" s="14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2"/>
      <c r="L4717" s="12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4"/>
      <c r="BK4717" s="14"/>
      <c r="BL4717" s="14"/>
      <c r="BM4717" s="14"/>
      <c r="BN4717" s="14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2"/>
      <c r="L4718" s="12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4"/>
      <c r="BK4718" s="14"/>
      <c r="BL4718" s="14"/>
      <c r="BM4718" s="14"/>
      <c r="BN4718" s="14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2"/>
      <c r="L4719" s="12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4"/>
      <c r="BK4719" s="14"/>
      <c r="BL4719" s="14"/>
      <c r="BM4719" s="14"/>
      <c r="BN4719" s="14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2"/>
      <c r="L4720" s="12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4"/>
      <c r="BK4720" s="14"/>
      <c r="BL4720" s="14"/>
      <c r="BM4720" s="14"/>
      <c r="BN4720" s="14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2"/>
      <c r="L4721" s="12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4"/>
      <c r="BK4721" s="14"/>
      <c r="BL4721" s="14"/>
      <c r="BM4721" s="14"/>
      <c r="BN4721" s="14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2"/>
      <c r="L4722" s="12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4"/>
      <c r="BK4722" s="14"/>
      <c r="BL4722" s="14"/>
      <c r="BM4722" s="14"/>
      <c r="BN4722" s="14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2"/>
      <c r="L4723" s="12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4"/>
      <c r="BK4723" s="14"/>
      <c r="BL4723" s="14"/>
      <c r="BM4723" s="14"/>
      <c r="BN4723" s="14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2"/>
      <c r="L4724" s="12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4"/>
      <c r="BK4724" s="14"/>
      <c r="BL4724" s="14"/>
      <c r="BM4724" s="14"/>
      <c r="BN4724" s="14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2"/>
      <c r="L4725" s="12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4"/>
      <c r="BK4725" s="14"/>
      <c r="BL4725" s="14"/>
      <c r="BM4725" s="14"/>
      <c r="BN4725" s="14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2"/>
      <c r="L4726" s="12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4"/>
      <c r="BK4726" s="14"/>
      <c r="BL4726" s="14"/>
      <c r="BM4726" s="14"/>
      <c r="BN4726" s="14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2"/>
      <c r="L4727" s="12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4"/>
      <c r="BK4727" s="14"/>
      <c r="BL4727" s="14"/>
      <c r="BM4727" s="14"/>
      <c r="BN4727" s="14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2"/>
      <c r="L4728" s="12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4"/>
      <c r="BK4728" s="14"/>
      <c r="BL4728" s="14"/>
      <c r="BM4728" s="14"/>
      <c r="BN4728" s="14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2"/>
      <c r="L4729" s="12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4"/>
      <c r="BK4729" s="14"/>
      <c r="BL4729" s="14"/>
      <c r="BM4729" s="14"/>
      <c r="BN4729" s="14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2"/>
      <c r="L4730" s="12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4"/>
      <c r="BK4730" s="14"/>
      <c r="BL4730" s="14"/>
      <c r="BM4730" s="14"/>
      <c r="BN4730" s="14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2"/>
      <c r="L4731" s="12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4"/>
      <c r="BK4731" s="14"/>
      <c r="BL4731" s="14"/>
      <c r="BM4731" s="14"/>
      <c r="BN4731" s="14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2"/>
      <c r="L4732" s="12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4"/>
      <c r="BK4732" s="14"/>
      <c r="BL4732" s="14"/>
      <c r="BM4732" s="14"/>
      <c r="BN4732" s="14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2"/>
      <c r="L4733" s="12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4"/>
      <c r="BK4733" s="14"/>
      <c r="BL4733" s="14"/>
      <c r="BM4733" s="14"/>
      <c r="BN4733" s="14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2"/>
      <c r="L4734" s="12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4"/>
      <c r="BK4734" s="14"/>
      <c r="BL4734" s="14"/>
      <c r="BM4734" s="14"/>
      <c r="BN4734" s="14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2"/>
      <c r="L4735" s="12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4"/>
      <c r="BK4735" s="14"/>
      <c r="BL4735" s="14"/>
      <c r="BM4735" s="14"/>
      <c r="BN4735" s="14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2"/>
      <c r="L4736" s="12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4"/>
      <c r="BK4736" s="14"/>
      <c r="BL4736" s="14"/>
      <c r="BM4736" s="14"/>
      <c r="BN4736" s="14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2"/>
      <c r="L4737" s="12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4"/>
      <c r="BK4737" s="14"/>
      <c r="BL4737" s="14"/>
      <c r="BM4737" s="14"/>
      <c r="BN4737" s="14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2"/>
      <c r="L4738" s="12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4"/>
      <c r="BK4738" s="14"/>
      <c r="BL4738" s="14"/>
      <c r="BM4738" s="14"/>
      <c r="BN4738" s="14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2"/>
      <c r="L4739" s="12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4"/>
      <c r="BK4739" s="14"/>
      <c r="BL4739" s="14"/>
      <c r="BM4739" s="14"/>
      <c r="BN4739" s="14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2"/>
      <c r="L4740" s="12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4"/>
      <c r="BK4740" s="14"/>
      <c r="BL4740" s="14"/>
      <c r="BM4740" s="14"/>
      <c r="BN4740" s="14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2"/>
      <c r="L4741" s="12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4"/>
      <c r="BK4741" s="14"/>
      <c r="BL4741" s="14"/>
      <c r="BM4741" s="14"/>
      <c r="BN4741" s="14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2"/>
      <c r="L4742" s="12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4"/>
      <c r="BK4742" s="14"/>
      <c r="BL4742" s="14"/>
      <c r="BM4742" s="14"/>
      <c r="BN4742" s="14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2"/>
      <c r="L4743" s="12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4"/>
      <c r="BK4743" s="14"/>
      <c r="BL4743" s="14"/>
      <c r="BM4743" s="14"/>
      <c r="BN4743" s="14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2"/>
      <c r="L4744" s="12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4"/>
      <c r="BK4744" s="14"/>
      <c r="BL4744" s="14"/>
      <c r="BM4744" s="14"/>
      <c r="BN4744" s="14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2"/>
      <c r="L4745" s="12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4"/>
      <c r="BK4745" s="14"/>
      <c r="BL4745" s="14"/>
      <c r="BM4745" s="14"/>
      <c r="BN4745" s="14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2"/>
      <c r="L4746" s="12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4"/>
      <c r="BK4746" s="14"/>
      <c r="BL4746" s="14"/>
      <c r="BM4746" s="14"/>
      <c r="BN4746" s="14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2"/>
      <c r="L4747" s="12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4"/>
      <c r="BK4747" s="14"/>
      <c r="BL4747" s="14"/>
      <c r="BM4747" s="14"/>
      <c r="BN4747" s="14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2"/>
      <c r="L4748" s="12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4"/>
      <c r="BK4748" s="14"/>
      <c r="BL4748" s="14"/>
      <c r="BM4748" s="14"/>
      <c r="BN4748" s="14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2"/>
      <c r="L4749" s="12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4"/>
      <c r="BK4749" s="14"/>
      <c r="BL4749" s="14"/>
      <c r="BM4749" s="14"/>
      <c r="BN4749" s="14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2"/>
      <c r="L4750" s="12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4"/>
      <c r="BK4750" s="14"/>
      <c r="BL4750" s="14"/>
      <c r="BM4750" s="14"/>
      <c r="BN4750" s="14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2"/>
      <c r="L4751" s="12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4"/>
      <c r="BK4751" s="14"/>
      <c r="BL4751" s="14"/>
      <c r="BM4751" s="14"/>
      <c r="BN4751" s="14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2"/>
      <c r="L4752" s="12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4"/>
      <c r="BK4752" s="14"/>
      <c r="BL4752" s="14"/>
      <c r="BM4752" s="14"/>
      <c r="BN4752" s="14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2"/>
      <c r="L4753" s="12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4"/>
      <c r="BK4753" s="14"/>
      <c r="BL4753" s="14"/>
      <c r="BM4753" s="14"/>
      <c r="BN4753" s="14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2"/>
      <c r="L4754" s="12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4"/>
      <c r="BK4754" s="14"/>
      <c r="BL4754" s="14"/>
      <c r="BM4754" s="14"/>
      <c r="BN4754" s="14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2"/>
      <c r="L4755" s="12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4"/>
      <c r="BK4755" s="14"/>
      <c r="BL4755" s="14"/>
      <c r="BM4755" s="14"/>
      <c r="BN4755" s="14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2"/>
      <c r="L4756" s="12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4"/>
      <c r="BK4756" s="14"/>
      <c r="BL4756" s="14"/>
      <c r="BM4756" s="14"/>
      <c r="BN4756" s="14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2"/>
      <c r="L4757" s="12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4"/>
      <c r="BK4757" s="14"/>
      <c r="BL4757" s="14"/>
      <c r="BM4757" s="14"/>
      <c r="BN4757" s="14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2"/>
      <c r="L4758" s="12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4"/>
      <c r="BK4758" s="14"/>
      <c r="BL4758" s="14"/>
      <c r="BM4758" s="14"/>
      <c r="BN4758" s="14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2"/>
      <c r="L4759" s="12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4"/>
      <c r="BK4759" s="14"/>
      <c r="BL4759" s="14"/>
      <c r="BM4759" s="14"/>
      <c r="BN4759" s="14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2"/>
      <c r="L4760" s="12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4"/>
      <c r="BK4760" s="14"/>
      <c r="BL4760" s="14"/>
      <c r="BM4760" s="14"/>
      <c r="BN4760" s="14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2"/>
      <c r="L4761" s="12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4"/>
      <c r="BK4761" s="14"/>
      <c r="BL4761" s="14"/>
      <c r="BM4761" s="14"/>
      <c r="BN4761" s="14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2"/>
      <c r="L4762" s="12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4"/>
      <c r="BK4762" s="14"/>
      <c r="BL4762" s="14"/>
      <c r="BM4762" s="14"/>
      <c r="BN4762" s="14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2"/>
      <c r="L4763" s="12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4"/>
      <c r="BK4763" s="14"/>
      <c r="BL4763" s="14"/>
      <c r="BM4763" s="14"/>
      <c r="BN4763" s="14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2"/>
      <c r="L4764" s="12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4"/>
      <c r="BK4764" s="14"/>
      <c r="BL4764" s="14"/>
      <c r="BM4764" s="14"/>
      <c r="BN4764" s="14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2"/>
      <c r="L4765" s="12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4"/>
      <c r="BK4765" s="14"/>
      <c r="BL4765" s="14"/>
      <c r="BM4765" s="14"/>
      <c r="BN4765" s="14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2"/>
      <c r="L4766" s="12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4"/>
      <c r="BK4766" s="14"/>
      <c r="BL4766" s="14"/>
      <c r="BM4766" s="14"/>
      <c r="BN4766" s="14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2"/>
      <c r="L4767" s="12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4"/>
      <c r="BK4767" s="14"/>
      <c r="BL4767" s="14"/>
      <c r="BM4767" s="14"/>
      <c r="BN4767" s="14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2"/>
      <c r="L4768" s="12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4"/>
      <c r="BK4768" s="14"/>
      <c r="BL4768" s="14"/>
      <c r="BM4768" s="14"/>
      <c r="BN4768" s="14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2"/>
      <c r="L4769" s="12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4"/>
      <c r="BK4769" s="14"/>
      <c r="BL4769" s="14"/>
      <c r="BM4769" s="14"/>
      <c r="BN4769" s="14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2"/>
      <c r="L4770" s="12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4"/>
      <c r="BK4770" s="14"/>
      <c r="BL4770" s="14"/>
      <c r="BM4770" s="14"/>
      <c r="BN4770" s="14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2"/>
      <c r="L4771" s="12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4"/>
      <c r="BK4771" s="14"/>
      <c r="BL4771" s="14"/>
      <c r="BM4771" s="14"/>
      <c r="BN4771" s="14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2"/>
      <c r="L4772" s="12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4"/>
      <c r="BK4772" s="14"/>
      <c r="BL4772" s="14"/>
      <c r="BM4772" s="14"/>
      <c r="BN4772" s="14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2"/>
      <c r="L4773" s="12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4"/>
      <c r="BK4773" s="14"/>
      <c r="BL4773" s="14"/>
      <c r="BM4773" s="14"/>
      <c r="BN4773" s="14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2"/>
      <c r="L4774" s="12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4"/>
      <c r="BK4774" s="14"/>
      <c r="BL4774" s="14"/>
      <c r="BM4774" s="14"/>
      <c r="BN4774" s="14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2"/>
      <c r="L4775" s="12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4"/>
      <c r="BK4775" s="14"/>
      <c r="BL4775" s="14"/>
      <c r="BM4775" s="14"/>
      <c r="BN4775" s="14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2"/>
      <c r="L4776" s="12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4"/>
      <c r="BK4776" s="14"/>
      <c r="BL4776" s="14"/>
      <c r="BM4776" s="14"/>
      <c r="BN4776" s="14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2"/>
      <c r="L4777" s="12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4"/>
      <c r="BK4777" s="14"/>
      <c r="BL4777" s="14"/>
      <c r="BM4777" s="14"/>
      <c r="BN4777" s="14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2"/>
      <c r="L4778" s="12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4"/>
      <c r="BK4778" s="14"/>
      <c r="BL4778" s="14"/>
      <c r="BM4778" s="14"/>
      <c r="BN4778" s="14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2"/>
      <c r="L4779" s="12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4"/>
      <c r="BK4779" s="14"/>
      <c r="BL4779" s="14"/>
      <c r="BM4779" s="14"/>
      <c r="BN4779" s="14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2"/>
      <c r="L4780" s="12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4"/>
      <c r="BK4780" s="14"/>
      <c r="BL4780" s="14"/>
      <c r="BM4780" s="14"/>
      <c r="BN4780" s="14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2"/>
      <c r="L4781" s="12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4"/>
      <c r="BK4781" s="14"/>
      <c r="BL4781" s="14"/>
      <c r="BM4781" s="14"/>
      <c r="BN4781" s="14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2"/>
      <c r="L4782" s="12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4"/>
      <c r="BK4782" s="14"/>
      <c r="BL4782" s="14"/>
      <c r="BM4782" s="14"/>
      <c r="BN4782" s="14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2"/>
      <c r="L4783" s="12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4"/>
      <c r="BK4783" s="14"/>
      <c r="BL4783" s="14"/>
      <c r="BM4783" s="14"/>
      <c r="BN4783" s="14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2"/>
      <c r="L4784" s="12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4"/>
      <c r="BK4784" s="14"/>
      <c r="BL4784" s="14"/>
      <c r="BM4784" s="14"/>
      <c r="BN4784" s="14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2"/>
      <c r="L4785" s="12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4"/>
      <c r="BK4785" s="14"/>
      <c r="BL4785" s="14"/>
      <c r="BM4785" s="14"/>
      <c r="BN4785" s="14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2"/>
      <c r="L4786" s="12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4"/>
      <c r="BK4786" s="14"/>
      <c r="BL4786" s="14"/>
      <c r="BM4786" s="14"/>
      <c r="BN4786" s="14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2"/>
      <c r="L4787" s="12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4"/>
      <c r="BK4787" s="14"/>
      <c r="BL4787" s="14"/>
      <c r="BM4787" s="14"/>
      <c r="BN4787" s="14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2"/>
      <c r="L4788" s="12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4"/>
      <c r="BK4788" s="14"/>
      <c r="BL4788" s="14"/>
      <c r="BM4788" s="14"/>
      <c r="BN4788" s="14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2"/>
      <c r="L4789" s="12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4"/>
      <c r="BK4789" s="14"/>
      <c r="BL4789" s="14"/>
      <c r="BM4789" s="14"/>
      <c r="BN4789" s="14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2"/>
      <c r="L4790" s="12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4"/>
      <c r="BK4790" s="14"/>
      <c r="BL4790" s="14"/>
      <c r="BM4790" s="14"/>
      <c r="BN4790" s="14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2"/>
      <c r="L4791" s="12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4"/>
      <c r="BK4791" s="14"/>
      <c r="BL4791" s="14"/>
      <c r="BM4791" s="14"/>
      <c r="BN4791" s="14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2"/>
      <c r="L4792" s="12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4"/>
      <c r="BK4792" s="14"/>
      <c r="BL4792" s="14"/>
      <c r="BM4792" s="14"/>
      <c r="BN4792" s="14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2"/>
      <c r="L4793" s="12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4"/>
      <c r="BK4793" s="14"/>
      <c r="BL4793" s="14"/>
      <c r="BM4793" s="14"/>
      <c r="BN4793" s="14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2"/>
      <c r="L4794" s="12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4"/>
      <c r="BK4794" s="14"/>
      <c r="BL4794" s="14"/>
      <c r="BM4794" s="14"/>
      <c r="BN4794" s="14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2"/>
      <c r="L4795" s="12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4"/>
      <c r="BK4795" s="14"/>
      <c r="BL4795" s="14"/>
      <c r="BM4795" s="14"/>
      <c r="BN4795" s="14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2"/>
      <c r="L4796" s="12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4"/>
      <c r="BK4796" s="14"/>
      <c r="BL4796" s="14"/>
      <c r="BM4796" s="14"/>
      <c r="BN4796" s="14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2"/>
      <c r="L4797" s="12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4"/>
      <c r="BK4797" s="14"/>
      <c r="BL4797" s="14"/>
      <c r="BM4797" s="14"/>
      <c r="BN4797" s="14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2"/>
      <c r="L4798" s="12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4"/>
      <c r="BK4798" s="14"/>
      <c r="BL4798" s="14"/>
      <c r="BM4798" s="14"/>
      <c r="BN4798" s="14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2"/>
      <c r="L4799" s="12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4"/>
      <c r="BK4799" s="14"/>
      <c r="BL4799" s="14"/>
      <c r="BM4799" s="14"/>
      <c r="BN4799" s="14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2"/>
      <c r="L4800" s="12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4"/>
      <c r="BK4800" s="14"/>
      <c r="BL4800" s="14"/>
      <c r="BM4800" s="14"/>
      <c r="BN4800" s="14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2"/>
      <c r="L4801" s="12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4"/>
      <c r="BK4801" s="14"/>
      <c r="BL4801" s="14"/>
      <c r="BM4801" s="14"/>
      <c r="BN4801" s="14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2"/>
      <c r="L4802" s="12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4"/>
      <c r="BK4802" s="14"/>
      <c r="BL4802" s="14"/>
      <c r="BM4802" s="14"/>
      <c r="BN4802" s="14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2"/>
      <c r="L4803" s="12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4"/>
      <c r="BK4803" s="14"/>
      <c r="BL4803" s="14"/>
      <c r="BM4803" s="14"/>
      <c r="BN4803" s="14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2"/>
      <c r="L4804" s="12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4"/>
      <c r="BK4804" s="14"/>
      <c r="BL4804" s="14"/>
      <c r="BM4804" s="14"/>
      <c r="BN4804" s="14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2"/>
      <c r="L4805" s="12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4"/>
      <c r="BK4805" s="14"/>
      <c r="BL4805" s="14"/>
      <c r="BM4805" s="14"/>
      <c r="BN4805" s="14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2"/>
      <c r="L4806" s="12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4"/>
      <c r="BK4806" s="14"/>
      <c r="BL4806" s="14"/>
      <c r="BM4806" s="14"/>
      <c r="BN4806" s="14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2"/>
      <c r="L4807" s="12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4"/>
      <c r="BK4807" s="14"/>
      <c r="BL4807" s="14"/>
      <c r="BM4807" s="14"/>
      <c r="BN4807" s="14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2"/>
      <c r="L4808" s="12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4"/>
      <c r="BK4808" s="14"/>
      <c r="BL4808" s="14"/>
      <c r="BM4808" s="14"/>
      <c r="BN4808" s="14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2"/>
      <c r="L4809" s="12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4"/>
      <c r="BK4809" s="14"/>
      <c r="BL4809" s="14"/>
      <c r="BM4809" s="14"/>
      <c r="BN4809" s="14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2"/>
      <c r="L4810" s="12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4"/>
      <c r="BK4810" s="14"/>
      <c r="BL4810" s="14"/>
      <c r="BM4810" s="14"/>
      <c r="BN4810" s="14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2"/>
      <c r="L4811" s="12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4"/>
      <c r="BK4811" s="14"/>
      <c r="BL4811" s="14"/>
      <c r="BM4811" s="14"/>
      <c r="BN4811" s="14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2"/>
      <c r="L4812" s="12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4"/>
      <c r="BK4812" s="14"/>
      <c r="BL4812" s="14"/>
      <c r="BM4812" s="14"/>
      <c r="BN4812" s="14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2"/>
      <c r="L4813" s="12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4"/>
      <c r="BK4813" s="14"/>
      <c r="BL4813" s="14"/>
      <c r="BM4813" s="14"/>
      <c r="BN4813" s="14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2"/>
      <c r="L4814" s="12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4"/>
      <c r="BK4814" s="14"/>
      <c r="BL4814" s="14"/>
      <c r="BM4814" s="14"/>
      <c r="BN4814" s="14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2"/>
      <c r="L4815" s="12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4"/>
      <c r="BK4815" s="14"/>
      <c r="BL4815" s="14"/>
      <c r="BM4815" s="14"/>
      <c r="BN4815" s="14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2"/>
      <c r="L4816" s="12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4"/>
      <c r="BK4816" s="14"/>
      <c r="BL4816" s="14"/>
      <c r="BM4816" s="14"/>
      <c r="BN4816" s="14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2"/>
      <c r="L4817" s="12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4"/>
      <c r="BK4817" s="14"/>
      <c r="BL4817" s="14"/>
      <c r="BM4817" s="14"/>
      <c r="BN4817" s="14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2"/>
      <c r="L4818" s="12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4"/>
      <c r="BK4818" s="14"/>
      <c r="BL4818" s="14"/>
      <c r="BM4818" s="14"/>
      <c r="BN4818" s="14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2"/>
      <c r="L4819" s="12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4"/>
      <c r="BK4819" s="14"/>
      <c r="BL4819" s="14"/>
      <c r="BM4819" s="14"/>
      <c r="BN4819" s="14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2"/>
      <c r="L4820" s="12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4"/>
      <c r="BK4820" s="14"/>
      <c r="BL4820" s="14"/>
      <c r="BM4820" s="14"/>
      <c r="BN4820" s="14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2"/>
      <c r="L4821" s="12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4"/>
      <c r="BK4821" s="14"/>
      <c r="BL4821" s="14"/>
      <c r="BM4821" s="14"/>
      <c r="BN4821" s="14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2"/>
      <c r="L4822" s="12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4"/>
      <c r="BK4822" s="14"/>
      <c r="BL4822" s="14"/>
      <c r="BM4822" s="14"/>
      <c r="BN4822" s="14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2"/>
      <c r="L4823" s="12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4"/>
      <c r="BK4823" s="14"/>
      <c r="BL4823" s="14"/>
      <c r="BM4823" s="14"/>
      <c r="BN4823" s="14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2"/>
      <c r="L4824" s="12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4"/>
      <c r="BK4824" s="14"/>
      <c r="BL4824" s="14"/>
      <c r="BM4824" s="14"/>
      <c r="BN4824" s="14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2"/>
      <c r="L4825" s="12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4"/>
      <c r="BK4825" s="14"/>
      <c r="BL4825" s="14"/>
      <c r="BM4825" s="14"/>
      <c r="BN4825" s="14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2"/>
      <c r="L4826" s="12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4"/>
      <c r="BK4826" s="14"/>
      <c r="BL4826" s="14"/>
      <c r="BM4826" s="14"/>
      <c r="BN4826" s="14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2"/>
      <c r="L4827" s="12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4"/>
      <c r="BK4827" s="14"/>
      <c r="BL4827" s="14"/>
      <c r="BM4827" s="14"/>
      <c r="BN4827" s="14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2"/>
      <c r="L4828" s="12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4"/>
      <c r="BK4828" s="14"/>
      <c r="BL4828" s="14"/>
      <c r="BM4828" s="14"/>
      <c r="BN4828" s="14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2"/>
      <c r="L4829" s="12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4"/>
      <c r="BK4829" s="14"/>
      <c r="BL4829" s="14"/>
      <c r="BM4829" s="14"/>
      <c r="BN4829" s="14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2"/>
      <c r="L4830" s="12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4"/>
      <c r="BK4830" s="14"/>
      <c r="BL4830" s="14"/>
      <c r="BM4830" s="14"/>
      <c r="BN4830" s="14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2"/>
      <c r="L4831" s="12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4"/>
      <c r="BK4831" s="14"/>
      <c r="BL4831" s="14"/>
      <c r="BM4831" s="14"/>
      <c r="BN4831" s="14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2"/>
      <c r="L4832" s="12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4"/>
      <c r="BK4832" s="14"/>
      <c r="BL4832" s="14"/>
      <c r="BM4832" s="14"/>
      <c r="BN4832" s="14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2"/>
      <c r="L4833" s="12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4"/>
      <c r="BK4833" s="14"/>
      <c r="BL4833" s="14"/>
      <c r="BM4833" s="14"/>
      <c r="BN4833" s="14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2"/>
      <c r="L4834" s="12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4"/>
      <c r="BK4834" s="14"/>
      <c r="BL4834" s="14"/>
      <c r="BM4834" s="14"/>
      <c r="BN4834" s="14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2"/>
      <c r="L4835" s="12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4"/>
      <c r="BK4835" s="14"/>
      <c r="BL4835" s="14"/>
      <c r="BM4835" s="14"/>
      <c r="BN4835" s="14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2"/>
      <c r="L4836" s="12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4"/>
      <c r="BK4836" s="14"/>
      <c r="BL4836" s="14"/>
      <c r="BM4836" s="14"/>
      <c r="BN4836" s="14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2"/>
      <c r="L4837" s="12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4"/>
      <c r="BK4837" s="14"/>
      <c r="BL4837" s="14"/>
      <c r="BM4837" s="14"/>
      <c r="BN4837" s="14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2"/>
      <c r="L4838" s="12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4"/>
      <c r="BK4838" s="14"/>
      <c r="BL4838" s="14"/>
      <c r="BM4838" s="14"/>
      <c r="BN4838" s="14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2"/>
      <c r="L4839" s="12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4"/>
      <c r="BK4839" s="14"/>
      <c r="BL4839" s="14"/>
      <c r="BM4839" s="14"/>
      <c r="BN4839" s="14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2"/>
      <c r="L4840" s="12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4"/>
      <c r="BK4840" s="14"/>
      <c r="BL4840" s="14"/>
      <c r="BM4840" s="14"/>
      <c r="BN4840" s="14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2"/>
      <c r="L4841" s="12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4"/>
      <c r="BK4841" s="14"/>
      <c r="BL4841" s="14"/>
      <c r="BM4841" s="14"/>
      <c r="BN4841" s="14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2"/>
      <c r="L4842" s="12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4"/>
      <c r="BK4842" s="14"/>
      <c r="BL4842" s="14"/>
      <c r="BM4842" s="14"/>
      <c r="BN4842" s="14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2"/>
      <c r="L4843" s="12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4"/>
      <c r="BK4843" s="14"/>
      <c r="BL4843" s="14"/>
      <c r="BM4843" s="14"/>
      <c r="BN4843" s="14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2"/>
      <c r="L4844" s="12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4"/>
      <c r="BK4844" s="14"/>
      <c r="BL4844" s="14"/>
      <c r="BM4844" s="14"/>
      <c r="BN4844" s="14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2"/>
      <c r="L4845" s="12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4"/>
      <c r="BK4845" s="14"/>
      <c r="BL4845" s="14"/>
      <c r="BM4845" s="14"/>
      <c r="BN4845" s="14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2"/>
      <c r="L4846" s="12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4"/>
      <c r="BK4846" s="14"/>
      <c r="BL4846" s="14"/>
      <c r="BM4846" s="14"/>
      <c r="BN4846" s="14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2"/>
      <c r="L4847" s="12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4"/>
      <c r="BK4847" s="14"/>
      <c r="BL4847" s="14"/>
      <c r="BM4847" s="14"/>
      <c r="BN4847" s="14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2"/>
      <c r="L4848" s="12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4"/>
      <c r="BK4848" s="14"/>
      <c r="BL4848" s="14"/>
      <c r="BM4848" s="14"/>
      <c r="BN4848" s="14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2"/>
      <c r="L4849" s="12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4"/>
      <c r="BK4849" s="14"/>
      <c r="BL4849" s="14"/>
      <c r="BM4849" s="14"/>
      <c r="BN4849" s="14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2"/>
      <c r="L4850" s="12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4"/>
      <c r="BK4850" s="14"/>
      <c r="BL4850" s="14"/>
      <c r="BM4850" s="14"/>
      <c r="BN4850" s="14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2"/>
      <c r="L4851" s="12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4"/>
      <c r="BK4851" s="14"/>
      <c r="BL4851" s="14"/>
      <c r="BM4851" s="14"/>
      <c r="BN4851" s="14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2"/>
      <c r="L4852" s="12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4"/>
      <c r="BK4852" s="14"/>
      <c r="BL4852" s="14"/>
      <c r="BM4852" s="14"/>
      <c r="BN4852" s="14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2"/>
      <c r="L4853" s="12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4"/>
      <c r="BK4853" s="14"/>
      <c r="BL4853" s="14"/>
      <c r="BM4853" s="14"/>
      <c r="BN4853" s="14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2"/>
      <c r="L4854" s="12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4"/>
      <c r="BK4854" s="14"/>
      <c r="BL4854" s="14"/>
      <c r="BM4854" s="14"/>
      <c r="BN4854" s="14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2"/>
      <c r="L4855" s="12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4"/>
      <c r="BK4855" s="14"/>
      <c r="BL4855" s="14"/>
      <c r="BM4855" s="14"/>
      <c r="BN4855" s="14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2"/>
      <c r="L4856" s="12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4"/>
      <c r="BK4856" s="14"/>
      <c r="BL4856" s="14"/>
      <c r="BM4856" s="14"/>
      <c r="BN4856" s="14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2"/>
      <c r="L4857" s="12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4"/>
      <c r="BK4857" s="14"/>
      <c r="BL4857" s="14"/>
      <c r="BM4857" s="14"/>
      <c r="BN4857" s="14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2"/>
      <c r="L4858" s="12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4"/>
      <c r="BK4858" s="14"/>
      <c r="BL4858" s="14"/>
      <c r="BM4858" s="14"/>
      <c r="BN4858" s="14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2"/>
      <c r="L4859" s="12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4"/>
      <c r="BK4859" s="14"/>
      <c r="BL4859" s="14"/>
      <c r="BM4859" s="14"/>
      <c r="BN4859" s="14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2"/>
      <c r="L4860" s="12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4"/>
      <c r="BK4860" s="14"/>
      <c r="BL4860" s="14"/>
      <c r="BM4860" s="14"/>
      <c r="BN4860" s="14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2"/>
      <c r="L4861" s="12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4"/>
      <c r="BK4861" s="14"/>
      <c r="BL4861" s="14"/>
      <c r="BM4861" s="14"/>
      <c r="BN4861" s="14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2"/>
      <c r="L4862" s="12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4"/>
      <c r="BK4862" s="14"/>
      <c r="BL4862" s="14"/>
      <c r="BM4862" s="14"/>
      <c r="BN4862" s="14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2"/>
      <c r="L4863" s="12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4"/>
      <c r="BK4863" s="14"/>
      <c r="BL4863" s="14"/>
      <c r="BM4863" s="14"/>
      <c r="BN4863" s="14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2"/>
      <c r="L4864" s="12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4"/>
      <c r="BK4864" s="14"/>
      <c r="BL4864" s="14"/>
      <c r="BM4864" s="14"/>
      <c r="BN4864" s="14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2"/>
      <c r="L4865" s="12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4"/>
      <c r="BK4865" s="14"/>
      <c r="BL4865" s="14"/>
      <c r="BM4865" s="14"/>
      <c r="BN4865" s="14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2"/>
      <c r="L4866" s="12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4"/>
      <c r="BK4866" s="14"/>
      <c r="BL4866" s="14"/>
      <c r="BM4866" s="14"/>
      <c r="BN4866" s="14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2"/>
      <c r="L4867" s="12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4"/>
      <c r="BK4867" s="14"/>
      <c r="BL4867" s="14"/>
      <c r="BM4867" s="14"/>
      <c r="BN4867" s="14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2"/>
      <c r="L4868" s="12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4"/>
      <c r="BK4868" s="14"/>
      <c r="BL4868" s="14"/>
      <c r="BM4868" s="14"/>
      <c r="BN4868" s="14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2"/>
      <c r="L4869" s="12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4"/>
      <c r="BK4869" s="14"/>
      <c r="BL4869" s="14"/>
      <c r="BM4869" s="14"/>
      <c r="BN4869" s="14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2"/>
      <c r="L4870" s="12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4"/>
      <c r="BK4870" s="14"/>
      <c r="BL4870" s="14"/>
      <c r="BM4870" s="14"/>
      <c r="BN4870" s="14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2"/>
      <c r="L4871" s="12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4"/>
      <c r="BK4871" s="14"/>
      <c r="BL4871" s="14"/>
      <c r="BM4871" s="14"/>
      <c r="BN4871" s="14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2"/>
      <c r="L4872" s="12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4"/>
      <c r="BK4872" s="14"/>
      <c r="BL4872" s="14"/>
      <c r="BM4872" s="14"/>
      <c r="BN4872" s="14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2"/>
      <c r="L4873" s="12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4"/>
      <c r="BK4873" s="14"/>
      <c r="BL4873" s="14"/>
      <c r="BM4873" s="14"/>
      <c r="BN4873" s="14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2"/>
      <c r="L4874" s="12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4"/>
      <c r="BK4874" s="14"/>
      <c r="BL4874" s="14"/>
      <c r="BM4874" s="14"/>
      <c r="BN4874" s="14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2"/>
      <c r="L4875" s="12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4"/>
      <c r="BK4875" s="14"/>
      <c r="BL4875" s="14"/>
      <c r="BM4875" s="14"/>
      <c r="BN4875" s="14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2"/>
      <c r="L4876" s="12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4"/>
      <c r="BK4876" s="14"/>
      <c r="BL4876" s="14"/>
      <c r="BM4876" s="14"/>
      <c r="BN4876" s="14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2"/>
      <c r="L4877" s="12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4"/>
      <c r="BK4877" s="14"/>
      <c r="BL4877" s="14"/>
      <c r="BM4877" s="14"/>
      <c r="BN4877" s="14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2"/>
      <c r="L4878" s="12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4"/>
      <c r="BK4878" s="14"/>
      <c r="BL4878" s="14"/>
      <c r="BM4878" s="14"/>
      <c r="BN4878" s="14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2"/>
      <c r="L4879" s="12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4"/>
      <c r="BK4879" s="14"/>
      <c r="BL4879" s="14"/>
      <c r="BM4879" s="14"/>
      <c r="BN4879" s="14"/>
    </row>
    <row r="4880" spans="4:66" s="15" customFormat="1" x14ac:dyDescent="0.25">
      <c r="D4880" s="23"/>
      <c r="K4880" s="17"/>
      <c r="L4880" s="17"/>
      <c r="M4880" s="18"/>
      <c r="N4880" s="18"/>
      <c r="O4880" s="18"/>
      <c r="P4880" s="18"/>
      <c r="Q4880" s="18"/>
      <c r="R4880" s="18"/>
      <c r="S4880" s="18"/>
      <c r="T4880" s="18"/>
      <c r="U4880" s="18"/>
      <c r="V4880" s="18"/>
      <c r="W4880" s="18"/>
      <c r="X4880" s="18"/>
      <c r="Y4880" s="18"/>
      <c r="Z4880" s="18"/>
      <c r="AA4880" s="18"/>
      <c r="AB4880" s="18"/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8"/>
      <c r="AW4880" s="18"/>
      <c r="AX4880" s="18"/>
      <c r="AY4880" s="18"/>
      <c r="AZ4880" s="18"/>
      <c r="BA4880" s="18"/>
      <c r="BB4880" s="18"/>
      <c r="BC4880" s="18"/>
      <c r="BD4880" s="18"/>
      <c r="BE4880" s="18"/>
      <c r="BF4880" s="18"/>
      <c r="BG4880" s="18"/>
      <c r="BH4880" s="18"/>
      <c r="BI4880" s="18"/>
      <c r="BJ4880" s="19"/>
      <c r="BK4880" s="19"/>
      <c r="BL4880" s="19"/>
      <c r="BM4880" s="19"/>
      <c r="BN4880" s="19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2"/>
      <c r="L4881" s="12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4"/>
      <c r="BK4881" s="14"/>
      <c r="BL4881" s="14"/>
      <c r="BM4881" s="14"/>
      <c r="BN4881" s="14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2"/>
      <c r="L4882" s="12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4"/>
      <c r="BK4882" s="14"/>
      <c r="BL4882" s="14"/>
      <c r="BM4882" s="14"/>
      <c r="BN4882" s="14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2"/>
      <c r="L4883" s="12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4"/>
      <c r="BK4883" s="14"/>
      <c r="BL4883" s="14"/>
      <c r="BM4883" s="14"/>
      <c r="BN4883" s="14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2"/>
      <c r="L4884" s="12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4"/>
      <c r="BK4884" s="14"/>
      <c r="BL4884" s="14"/>
      <c r="BM4884" s="14"/>
      <c r="BN4884" s="14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2"/>
      <c r="L4885" s="12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4"/>
      <c r="BK4885" s="14"/>
      <c r="BL4885" s="14"/>
      <c r="BM4885" s="14"/>
      <c r="BN4885" s="14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2"/>
      <c r="L4886" s="12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4"/>
      <c r="BK4886" s="14"/>
      <c r="BL4886" s="14"/>
      <c r="BM4886" s="14"/>
      <c r="BN4886" s="14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2"/>
      <c r="L4887" s="12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4"/>
      <c r="BK4887" s="14"/>
      <c r="BL4887" s="14"/>
      <c r="BM4887" s="14"/>
      <c r="BN4887" s="14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2"/>
      <c r="L4888" s="12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4"/>
      <c r="BK4888" s="14"/>
      <c r="BL4888" s="14"/>
      <c r="BM4888" s="14"/>
      <c r="BN4888" s="14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2"/>
      <c r="L4889" s="12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4"/>
      <c r="BK4889" s="14"/>
      <c r="BL4889" s="14"/>
      <c r="BM4889" s="14"/>
      <c r="BN4889" s="14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2"/>
      <c r="L4890" s="12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4"/>
      <c r="BK4890" s="14"/>
      <c r="BL4890" s="14"/>
      <c r="BM4890" s="14"/>
      <c r="BN4890" s="14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2"/>
      <c r="L4891" s="12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4"/>
      <c r="BK4891" s="14"/>
      <c r="BL4891" s="14"/>
      <c r="BM4891" s="14"/>
      <c r="BN4891" s="14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2"/>
      <c r="L4892" s="12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4"/>
      <c r="BK4892" s="14"/>
      <c r="BL4892" s="14"/>
      <c r="BM4892" s="14"/>
      <c r="BN4892" s="14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2"/>
      <c r="L4893" s="12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4"/>
      <c r="BK4893" s="14"/>
      <c r="BL4893" s="14"/>
      <c r="BM4893" s="14"/>
      <c r="BN4893" s="14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2"/>
      <c r="L4894" s="12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4"/>
      <c r="BK4894" s="14"/>
      <c r="BL4894" s="14"/>
      <c r="BM4894" s="14"/>
      <c r="BN4894" s="14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2"/>
      <c r="L4895" s="12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4"/>
      <c r="BK4895" s="14"/>
      <c r="BL4895" s="14"/>
      <c r="BM4895" s="14"/>
      <c r="BN4895" s="14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2"/>
      <c r="L4896" s="12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4"/>
      <c r="BK4896" s="14"/>
      <c r="BL4896" s="14"/>
      <c r="BM4896" s="14"/>
      <c r="BN4896" s="14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2"/>
      <c r="L4897" s="12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4"/>
      <c r="BK4897" s="14"/>
      <c r="BL4897" s="14"/>
      <c r="BM4897" s="14"/>
      <c r="BN4897" s="14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2"/>
      <c r="L4898" s="12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4"/>
      <c r="BK4898" s="14"/>
      <c r="BL4898" s="14"/>
      <c r="BM4898" s="14"/>
      <c r="BN4898" s="14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2"/>
      <c r="L4899" s="12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4"/>
      <c r="BK4899" s="14"/>
      <c r="BL4899" s="14"/>
      <c r="BM4899" s="14"/>
      <c r="BN4899" s="14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2"/>
      <c r="L4900" s="12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4"/>
      <c r="BK4900" s="14"/>
      <c r="BL4900" s="14"/>
      <c r="BM4900" s="14"/>
      <c r="BN4900" s="14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2"/>
      <c r="L4901" s="12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4"/>
      <c r="BK4901" s="14"/>
      <c r="BL4901" s="14"/>
      <c r="BM4901" s="14"/>
      <c r="BN4901" s="14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2"/>
      <c r="L4902" s="12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4"/>
      <c r="BK4902" s="14"/>
      <c r="BL4902" s="14"/>
      <c r="BM4902" s="14"/>
      <c r="BN4902" s="14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2"/>
      <c r="L4903" s="12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4"/>
      <c r="BK4903" s="14"/>
      <c r="BL4903" s="14"/>
      <c r="BM4903" s="14"/>
      <c r="BN4903" s="14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2"/>
      <c r="L4904" s="12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4"/>
      <c r="BK4904" s="14"/>
      <c r="BL4904" s="14"/>
      <c r="BM4904" s="14"/>
      <c r="BN4904" s="14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2"/>
      <c r="L4905" s="12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4"/>
      <c r="BK4905" s="14"/>
      <c r="BL4905" s="14"/>
      <c r="BM4905" s="14"/>
      <c r="BN4905" s="14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2"/>
      <c r="L4906" s="12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4"/>
      <c r="BK4906" s="14"/>
      <c r="BL4906" s="14"/>
      <c r="BM4906" s="14"/>
      <c r="BN4906" s="14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2"/>
      <c r="L4907" s="12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4"/>
      <c r="BK4907" s="14"/>
      <c r="BL4907" s="14"/>
      <c r="BM4907" s="14"/>
      <c r="BN4907" s="14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2"/>
      <c r="L4908" s="12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4"/>
      <c r="BK4908" s="14"/>
      <c r="BL4908" s="14"/>
      <c r="BM4908" s="14"/>
      <c r="BN4908" s="14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2"/>
      <c r="L4909" s="12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4"/>
      <c r="BK4909" s="14"/>
      <c r="BL4909" s="14"/>
      <c r="BM4909" s="14"/>
      <c r="BN4909" s="14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2"/>
      <c r="L4910" s="12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4"/>
      <c r="BK4910" s="14"/>
      <c r="BL4910" s="14"/>
      <c r="BM4910" s="14"/>
      <c r="BN4910" s="14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2"/>
      <c r="L4911" s="12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4"/>
      <c r="BK4911" s="14"/>
      <c r="BL4911" s="14"/>
      <c r="BM4911" s="14"/>
      <c r="BN4911" s="14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2"/>
      <c r="L4912" s="12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4"/>
      <c r="BK4912" s="14"/>
      <c r="BL4912" s="14"/>
      <c r="BM4912" s="14"/>
      <c r="BN4912" s="14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2"/>
      <c r="L4913" s="12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4"/>
      <c r="BK4913" s="14"/>
      <c r="BL4913" s="14"/>
      <c r="BM4913" s="14"/>
      <c r="BN4913" s="14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2"/>
      <c r="L4914" s="12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4"/>
      <c r="BK4914" s="14"/>
      <c r="BL4914" s="14"/>
      <c r="BM4914" s="14"/>
      <c r="BN4914" s="14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2"/>
      <c r="L4915" s="12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4"/>
      <c r="BK4915" s="14"/>
      <c r="BL4915" s="14"/>
      <c r="BM4915" s="14"/>
      <c r="BN4915" s="14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2"/>
      <c r="L4916" s="12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4"/>
      <c r="BK4916" s="14"/>
      <c r="BL4916" s="14"/>
      <c r="BM4916" s="14"/>
      <c r="BN4916" s="14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2"/>
      <c r="L4917" s="12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4"/>
      <c r="BK4917" s="14"/>
      <c r="BL4917" s="14"/>
      <c r="BM4917" s="14"/>
      <c r="BN4917" s="14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2"/>
      <c r="L4918" s="12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4"/>
      <c r="BK4918" s="14"/>
      <c r="BL4918" s="14"/>
      <c r="BM4918" s="14"/>
      <c r="BN4918" s="14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2"/>
      <c r="L4919" s="12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4"/>
      <c r="BK4919" s="14"/>
      <c r="BL4919" s="14"/>
      <c r="BM4919" s="14"/>
      <c r="BN4919" s="14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2"/>
      <c r="L4920" s="12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4"/>
      <c r="BK4920" s="14"/>
      <c r="BL4920" s="14"/>
      <c r="BM4920" s="14"/>
      <c r="BN4920" s="14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2"/>
      <c r="L4921" s="12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4"/>
      <c r="BK4921" s="14"/>
      <c r="BL4921" s="14"/>
      <c r="BM4921" s="14"/>
      <c r="BN4921" s="14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2"/>
      <c r="L4922" s="12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4"/>
      <c r="BK4922" s="14"/>
      <c r="BL4922" s="14"/>
      <c r="BM4922" s="14"/>
      <c r="BN4922" s="14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2"/>
      <c r="L4923" s="12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4"/>
      <c r="BK4923" s="14"/>
      <c r="BL4923" s="14"/>
      <c r="BM4923" s="14"/>
      <c r="BN4923" s="14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2"/>
      <c r="L4924" s="12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4"/>
      <c r="BK4924" s="14"/>
      <c r="BL4924" s="14"/>
      <c r="BM4924" s="14"/>
      <c r="BN4924" s="14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2"/>
      <c r="L4925" s="12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4"/>
      <c r="BK4925" s="14"/>
      <c r="BL4925" s="14"/>
      <c r="BM4925" s="14"/>
      <c r="BN4925" s="14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2"/>
      <c r="L4926" s="12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4"/>
      <c r="BK4926" s="14"/>
      <c r="BL4926" s="14"/>
      <c r="BM4926" s="14"/>
      <c r="BN4926" s="14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2"/>
      <c r="L4927" s="12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4"/>
      <c r="BK4927" s="14"/>
      <c r="BL4927" s="14"/>
      <c r="BM4927" s="14"/>
      <c r="BN4927" s="14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2"/>
      <c r="L4928" s="12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4"/>
      <c r="BK4928" s="14"/>
      <c r="BL4928" s="14"/>
      <c r="BM4928" s="14"/>
      <c r="BN4928" s="14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2"/>
      <c r="L4929" s="12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4"/>
      <c r="BK4929" s="14"/>
      <c r="BL4929" s="14"/>
      <c r="BM4929" s="14"/>
      <c r="BN4929" s="14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2"/>
      <c r="L4930" s="12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4"/>
      <c r="BK4930" s="14"/>
      <c r="BL4930" s="14"/>
      <c r="BM4930" s="14"/>
      <c r="BN4930" s="14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2"/>
      <c r="L4931" s="12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4"/>
      <c r="BK4931" s="14"/>
      <c r="BL4931" s="14"/>
      <c r="BM4931" s="14"/>
      <c r="BN4931" s="14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2"/>
      <c r="L4932" s="12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4"/>
      <c r="BK4932" s="14"/>
      <c r="BL4932" s="14"/>
      <c r="BM4932" s="14"/>
      <c r="BN4932" s="14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2"/>
      <c r="L4933" s="12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4"/>
      <c r="BK4933" s="14"/>
      <c r="BL4933" s="14"/>
      <c r="BM4933" s="14"/>
      <c r="BN4933" s="14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2"/>
      <c r="L4934" s="12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4"/>
      <c r="BK4934" s="14"/>
      <c r="BL4934" s="14"/>
      <c r="BM4934" s="14"/>
      <c r="BN4934" s="14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2"/>
      <c r="L4935" s="12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4"/>
      <c r="BK4935" s="14"/>
      <c r="BL4935" s="14"/>
      <c r="BM4935" s="14"/>
      <c r="BN4935" s="14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2"/>
      <c r="L4936" s="12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4"/>
      <c r="BK4936" s="14"/>
      <c r="BL4936" s="14"/>
      <c r="BM4936" s="14"/>
      <c r="BN4936" s="14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2"/>
      <c r="L4937" s="12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4"/>
      <c r="BK4937" s="14"/>
      <c r="BL4937" s="14"/>
      <c r="BM4937" s="14"/>
      <c r="BN4937" s="14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2"/>
      <c r="L4938" s="12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4"/>
      <c r="BK4938" s="14"/>
      <c r="BL4938" s="14"/>
      <c r="BM4938" s="14"/>
      <c r="BN4938" s="14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2"/>
      <c r="L4939" s="12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4"/>
      <c r="BK4939" s="14"/>
      <c r="BL4939" s="14"/>
      <c r="BM4939" s="14"/>
      <c r="BN4939" s="14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2"/>
      <c r="L4940" s="12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4"/>
      <c r="BK4940" s="14"/>
      <c r="BL4940" s="14"/>
      <c r="BM4940" s="14"/>
      <c r="BN4940" s="14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2"/>
      <c r="L4941" s="12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4"/>
      <c r="BK4941" s="14"/>
      <c r="BL4941" s="14"/>
      <c r="BM4941" s="14"/>
      <c r="BN4941" s="14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2"/>
      <c r="L4942" s="12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4"/>
      <c r="BK4942" s="14"/>
      <c r="BL4942" s="14"/>
      <c r="BM4942" s="14"/>
      <c r="BN4942" s="14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2"/>
      <c r="L4943" s="12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4"/>
      <c r="BK4943" s="14"/>
      <c r="BL4943" s="14"/>
      <c r="BM4943" s="14"/>
      <c r="BN4943" s="14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2"/>
      <c r="L4944" s="12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4"/>
      <c r="BK4944" s="14"/>
      <c r="BL4944" s="14"/>
      <c r="BM4944" s="14"/>
      <c r="BN4944" s="14"/>
    </row>
    <row r="4945" spans="4:66" s="15" customFormat="1" x14ac:dyDescent="0.25">
      <c r="D4945" s="23"/>
      <c r="K4945" s="17"/>
      <c r="L4945" s="17"/>
      <c r="M4945" s="18"/>
      <c r="N4945" s="18"/>
      <c r="O4945" s="18"/>
      <c r="P4945" s="18"/>
      <c r="Q4945" s="18"/>
      <c r="R4945" s="18"/>
      <c r="S4945" s="18"/>
      <c r="T4945" s="18"/>
      <c r="U4945" s="18"/>
      <c r="V4945" s="18"/>
      <c r="W4945" s="18"/>
      <c r="X4945" s="18"/>
      <c r="Y4945" s="18"/>
      <c r="Z4945" s="18"/>
      <c r="AA4945" s="18"/>
      <c r="AB4945" s="18"/>
      <c r="AC4945" s="18"/>
      <c r="AD4945" s="18"/>
      <c r="AE4945" s="18"/>
      <c r="AF4945" s="18"/>
      <c r="AG4945" s="18"/>
      <c r="AH4945" s="18"/>
      <c r="AI4945" s="18"/>
      <c r="AJ4945" s="18"/>
      <c r="AK4945" s="18"/>
      <c r="AL4945" s="18"/>
      <c r="AM4945" s="18"/>
      <c r="AN4945" s="18"/>
      <c r="AO4945" s="18"/>
      <c r="AP4945" s="18"/>
      <c r="AQ4945" s="18"/>
      <c r="AR4945" s="18"/>
      <c r="AS4945" s="18"/>
      <c r="AT4945" s="18"/>
      <c r="AU4945" s="18"/>
      <c r="AV4945" s="18"/>
      <c r="AW4945" s="18"/>
      <c r="AX4945" s="18"/>
      <c r="AY4945" s="18"/>
      <c r="AZ4945" s="18"/>
      <c r="BA4945" s="18"/>
      <c r="BB4945" s="18"/>
      <c r="BC4945" s="18"/>
      <c r="BD4945" s="18"/>
      <c r="BE4945" s="18"/>
      <c r="BF4945" s="18"/>
      <c r="BG4945" s="18"/>
      <c r="BH4945" s="18"/>
      <c r="BI4945" s="18"/>
      <c r="BJ4945" s="19"/>
      <c r="BK4945" s="19"/>
      <c r="BL4945" s="19"/>
      <c r="BM4945" s="19"/>
      <c r="BN4945" s="19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2"/>
      <c r="L4946" s="12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4"/>
      <c r="BK4946" s="14"/>
      <c r="BL4946" s="14"/>
      <c r="BM4946" s="14"/>
      <c r="BN4946" s="14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2"/>
      <c r="L4947" s="12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4"/>
      <c r="BK4947" s="14"/>
      <c r="BL4947" s="14"/>
      <c r="BM4947" s="14"/>
      <c r="BN4947" s="14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2"/>
      <c r="L4948" s="12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4"/>
      <c r="BK4948" s="14"/>
      <c r="BL4948" s="14"/>
      <c r="BM4948" s="14"/>
      <c r="BN4948" s="14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2"/>
      <c r="L4949" s="12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4"/>
      <c r="BK4949" s="14"/>
      <c r="BL4949" s="14"/>
      <c r="BM4949" s="14"/>
      <c r="BN4949" s="14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2"/>
      <c r="L4950" s="12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4"/>
      <c r="BK4950" s="14"/>
      <c r="BL4950" s="14"/>
      <c r="BM4950" s="14"/>
      <c r="BN4950" s="14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2"/>
      <c r="L4951" s="12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4"/>
      <c r="BK4951" s="14"/>
      <c r="BL4951" s="14"/>
      <c r="BM4951" s="14"/>
      <c r="BN4951" s="14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2"/>
      <c r="L4952" s="12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4"/>
      <c r="BK4952" s="14"/>
      <c r="BL4952" s="14"/>
      <c r="BM4952" s="14"/>
      <c r="BN4952" s="14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2"/>
      <c r="L4953" s="12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4"/>
      <c r="BK4953" s="14"/>
      <c r="BL4953" s="14"/>
      <c r="BM4953" s="14"/>
      <c r="BN4953" s="14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2"/>
      <c r="L4954" s="12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4"/>
      <c r="BK4954" s="14"/>
      <c r="BL4954" s="14"/>
      <c r="BM4954" s="14"/>
      <c r="BN4954" s="14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2"/>
      <c r="L4955" s="12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4"/>
      <c r="BK4955" s="14"/>
      <c r="BL4955" s="14"/>
      <c r="BM4955" s="14"/>
      <c r="BN4955" s="14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2"/>
      <c r="L4956" s="12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4"/>
      <c r="BK4956" s="14"/>
      <c r="BL4956" s="14"/>
      <c r="BM4956" s="14"/>
      <c r="BN4956" s="14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2"/>
      <c r="L4957" s="12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4"/>
      <c r="BK4957" s="14"/>
      <c r="BL4957" s="14"/>
      <c r="BM4957" s="14"/>
      <c r="BN4957" s="14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2"/>
      <c r="L4958" s="12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4"/>
      <c r="BK4958" s="14"/>
      <c r="BL4958" s="14"/>
      <c r="BM4958" s="14"/>
      <c r="BN4958" s="14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2"/>
      <c r="L4959" s="12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4"/>
      <c r="BK4959" s="14"/>
      <c r="BL4959" s="14"/>
      <c r="BM4959" s="14"/>
      <c r="BN4959" s="14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2"/>
      <c r="L4960" s="12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4"/>
      <c r="BK4960" s="14"/>
      <c r="BL4960" s="14"/>
      <c r="BM4960" s="14"/>
      <c r="BN4960" s="14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2"/>
      <c r="L4961" s="12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4"/>
      <c r="BK4961" s="14"/>
      <c r="BL4961" s="14"/>
      <c r="BM4961" s="14"/>
      <c r="BN4961" s="14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2"/>
      <c r="L4962" s="12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4"/>
      <c r="BK4962" s="14"/>
      <c r="BL4962" s="14"/>
      <c r="BM4962" s="14"/>
      <c r="BN4962" s="14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2"/>
      <c r="L4963" s="12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4"/>
      <c r="BK4963" s="14"/>
      <c r="BL4963" s="14"/>
      <c r="BM4963" s="14"/>
      <c r="BN4963" s="14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2"/>
      <c r="L4964" s="12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4"/>
      <c r="BK4964" s="14"/>
      <c r="BL4964" s="14"/>
      <c r="BM4964" s="14"/>
      <c r="BN4964" s="14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2"/>
      <c r="L4965" s="12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4"/>
      <c r="BK4965" s="14"/>
      <c r="BL4965" s="14"/>
      <c r="BM4965" s="14"/>
      <c r="BN4965" s="14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2"/>
      <c r="L4966" s="12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4"/>
      <c r="BK4966" s="14"/>
      <c r="BL4966" s="14"/>
      <c r="BM4966" s="14"/>
      <c r="BN4966" s="14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2"/>
      <c r="L4967" s="12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4"/>
      <c r="BK4967" s="14"/>
      <c r="BL4967" s="14"/>
      <c r="BM4967" s="14"/>
      <c r="BN4967" s="14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2"/>
      <c r="L4968" s="12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4"/>
      <c r="BK4968" s="14"/>
      <c r="BL4968" s="14"/>
      <c r="BM4968" s="14"/>
      <c r="BN4968" s="14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2"/>
      <c r="L4969" s="12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4"/>
      <c r="BK4969" s="14"/>
      <c r="BL4969" s="14"/>
      <c r="BM4969" s="14"/>
      <c r="BN4969" s="14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2"/>
      <c r="L4970" s="12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4"/>
      <c r="BK4970" s="14"/>
      <c r="BL4970" s="14"/>
      <c r="BM4970" s="14"/>
      <c r="BN4970" s="14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2"/>
      <c r="L4971" s="12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4"/>
      <c r="BK4971" s="14"/>
      <c r="BL4971" s="14"/>
      <c r="BM4971" s="14"/>
      <c r="BN4971" s="14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2"/>
      <c r="L4972" s="12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4"/>
      <c r="BK4972" s="14"/>
      <c r="BL4972" s="14"/>
      <c r="BM4972" s="14"/>
      <c r="BN4972" s="14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2"/>
      <c r="L4973" s="12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4"/>
      <c r="BK4973" s="14"/>
      <c r="BL4973" s="14"/>
      <c r="BM4973" s="14"/>
      <c r="BN4973" s="14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2"/>
      <c r="L4974" s="12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4"/>
      <c r="BK4974" s="14"/>
      <c r="BL4974" s="14"/>
      <c r="BM4974" s="14"/>
      <c r="BN4974" s="14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2"/>
      <c r="L4975" s="12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4"/>
      <c r="BK4975" s="14"/>
      <c r="BL4975" s="14"/>
      <c r="BM4975" s="14"/>
      <c r="BN4975" s="14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2"/>
      <c r="L4976" s="12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4"/>
      <c r="BK4976" s="14"/>
      <c r="BL4976" s="14"/>
      <c r="BM4976" s="14"/>
      <c r="BN4976" s="14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2"/>
      <c r="L4977" s="12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4"/>
      <c r="BK4977" s="14"/>
      <c r="BL4977" s="14"/>
      <c r="BM4977" s="14"/>
      <c r="BN4977" s="14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2"/>
      <c r="L4978" s="12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4"/>
      <c r="BK4978" s="14"/>
      <c r="BL4978" s="14"/>
      <c r="BM4978" s="14"/>
      <c r="BN4978" s="14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2"/>
      <c r="L4979" s="12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4"/>
      <c r="BK4979" s="14"/>
      <c r="BL4979" s="14"/>
      <c r="BM4979" s="14"/>
      <c r="BN4979" s="14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2"/>
      <c r="L4980" s="12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4"/>
      <c r="BK4980" s="14"/>
      <c r="BL4980" s="14"/>
      <c r="BM4980" s="14"/>
      <c r="BN4980" s="14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2"/>
      <c r="L4981" s="12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4"/>
      <c r="BK4981" s="14"/>
      <c r="BL4981" s="14"/>
      <c r="BM4981" s="14"/>
      <c r="BN4981" s="14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2"/>
      <c r="L4982" s="12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4"/>
      <c r="BK4982" s="14"/>
      <c r="BL4982" s="14"/>
      <c r="BM4982" s="14"/>
      <c r="BN4982" s="14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2"/>
      <c r="L4983" s="12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4"/>
      <c r="BK4983" s="14"/>
      <c r="BL4983" s="14"/>
      <c r="BM4983" s="14"/>
      <c r="BN4983" s="14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2"/>
      <c r="L4984" s="12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4"/>
      <c r="BK4984" s="14"/>
      <c r="BL4984" s="14"/>
      <c r="BM4984" s="14"/>
      <c r="BN4984" s="14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2"/>
      <c r="L4985" s="12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4"/>
      <c r="BK4985" s="14"/>
      <c r="BL4985" s="14"/>
      <c r="BM4985" s="14"/>
      <c r="BN4985" s="14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2"/>
      <c r="L4986" s="12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4"/>
      <c r="BK4986" s="14"/>
      <c r="BL4986" s="14"/>
      <c r="BM4986" s="14"/>
      <c r="BN4986" s="14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2"/>
      <c r="L4987" s="12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4"/>
      <c r="BK4987" s="14"/>
      <c r="BL4987" s="14"/>
      <c r="BM4987" s="14"/>
      <c r="BN4987" s="14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2"/>
      <c r="L4988" s="12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4"/>
      <c r="BK4988" s="14"/>
      <c r="BL4988" s="14"/>
      <c r="BM4988" s="14"/>
      <c r="BN4988" s="14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2"/>
      <c r="L4989" s="12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4"/>
      <c r="BK4989" s="14"/>
      <c r="BL4989" s="14"/>
      <c r="BM4989" s="14"/>
      <c r="BN4989" s="14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2"/>
      <c r="L4990" s="12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4"/>
      <c r="BK4990" s="14"/>
      <c r="BL4990" s="14"/>
      <c r="BM4990" s="14"/>
      <c r="BN4990" s="14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2"/>
      <c r="L4991" s="12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4"/>
      <c r="BK4991" s="14"/>
      <c r="BL4991" s="14"/>
      <c r="BM4991" s="14"/>
      <c r="BN4991" s="14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2"/>
      <c r="L4992" s="12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4"/>
      <c r="BK4992" s="14"/>
      <c r="BL4992" s="14"/>
      <c r="BM4992" s="14"/>
      <c r="BN4992" s="14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2"/>
      <c r="L4993" s="12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4"/>
      <c r="BK4993" s="14"/>
      <c r="BL4993" s="14"/>
      <c r="BM4993" s="14"/>
      <c r="BN4993" s="14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2"/>
      <c r="L4994" s="12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4"/>
      <c r="BK4994" s="14"/>
      <c r="BL4994" s="14"/>
      <c r="BM4994" s="14"/>
      <c r="BN4994" s="14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2"/>
      <c r="L4995" s="12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4"/>
      <c r="BK4995" s="14"/>
      <c r="BL4995" s="14"/>
      <c r="BM4995" s="14"/>
      <c r="BN4995" s="14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2"/>
      <c r="L4996" s="12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4"/>
      <c r="BK4996" s="14"/>
      <c r="BL4996" s="14"/>
      <c r="BM4996" s="14"/>
      <c r="BN4996" s="14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2"/>
      <c r="L4997" s="12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4"/>
      <c r="BK4997" s="14"/>
      <c r="BL4997" s="14"/>
      <c r="BM4997" s="14"/>
      <c r="BN4997" s="14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2"/>
      <c r="L4998" s="12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4"/>
      <c r="BK4998" s="14"/>
      <c r="BL4998" s="14"/>
      <c r="BM4998" s="14"/>
      <c r="BN4998" s="14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2"/>
      <c r="L4999" s="12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4"/>
      <c r="BK4999" s="14"/>
      <c r="BL4999" s="14"/>
      <c r="BM4999" s="14"/>
      <c r="BN4999" s="14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2"/>
      <c r="L5000" s="12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4"/>
      <c r="BK5000" s="14"/>
      <c r="BL5000" s="14"/>
      <c r="BM5000" s="14"/>
      <c r="BN5000" s="14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2"/>
      <c r="L5001" s="12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4"/>
      <c r="BK5001" s="14"/>
      <c r="BL5001" s="14"/>
      <c r="BM5001" s="14"/>
      <c r="BN5001" s="14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2"/>
      <c r="L5002" s="12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4"/>
      <c r="BK5002" s="14"/>
      <c r="BL5002" s="14"/>
      <c r="BM5002" s="14"/>
      <c r="BN5002" s="14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2"/>
      <c r="L5003" s="12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4"/>
      <c r="BK5003" s="14"/>
      <c r="BL5003" s="14"/>
      <c r="BM5003" s="14"/>
      <c r="BN5003" s="14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2"/>
      <c r="L5004" s="12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4"/>
      <c r="BK5004" s="14"/>
      <c r="BL5004" s="14"/>
      <c r="BM5004" s="14"/>
      <c r="BN5004" s="14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2"/>
      <c r="L5005" s="12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4"/>
      <c r="BK5005" s="14"/>
      <c r="BL5005" s="14"/>
      <c r="BM5005" s="14"/>
      <c r="BN5005" s="14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2"/>
      <c r="L5006" s="12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4"/>
      <c r="BK5006" s="14"/>
      <c r="BL5006" s="14"/>
      <c r="BM5006" s="14"/>
      <c r="BN5006" s="14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2"/>
      <c r="L5007" s="12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4"/>
      <c r="BK5007" s="14"/>
      <c r="BL5007" s="14"/>
      <c r="BM5007" s="14"/>
      <c r="BN5007" s="14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2"/>
      <c r="L5008" s="12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4"/>
      <c r="BK5008" s="14"/>
      <c r="BL5008" s="14"/>
      <c r="BM5008" s="14"/>
      <c r="BN5008" s="14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2"/>
      <c r="L5009" s="12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4"/>
      <c r="BK5009" s="14"/>
      <c r="BL5009" s="14"/>
      <c r="BM5009" s="14"/>
      <c r="BN5009" s="14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2"/>
      <c r="L5010" s="12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4"/>
      <c r="BK5010" s="14"/>
      <c r="BL5010" s="14"/>
      <c r="BM5010" s="14"/>
      <c r="BN5010" s="14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2"/>
      <c r="L5011" s="12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4"/>
      <c r="BK5011" s="14"/>
      <c r="BL5011" s="14"/>
      <c r="BM5011" s="14"/>
      <c r="BN5011" s="14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2"/>
      <c r="L5012" s="12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4"/>
      <c r="BK5012" s="14"/>
      <c r="BL5012" s="14"/>
      <c r="BM5012" s="14"/>
      <c r="BN5012" s="14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2"/>
      <c r="L5013" s="12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4"/>
      <c r="BK5013" s="14"/>
      <c r="BL5013" s="14"/>
      <c r="BM5013" s="14"/>
      <c r="BN5013" s="14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2"/>
      <c r="L5014" s="12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4"/>
      <c r="BK5014" s="14"/>
      <c r="BL5014" s="14"/>
      <c r="BM5014" s="14"/>
      <c r="BN5014" s="14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2"/>
      <c r="L5015" s="12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4"/>
      <c r="BK5015" s="14"/>
      <c r="BL5015" s="14"/>
      <c r="BM5015" s="14"/>
      <c r="BN5015" s="14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2"/>
      <c r="L5016" s="12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4"/>
      <c r="BK5016" s="14"/>
      <c r="BL5016" s="14"/>
      <c r="BM5016" s="14"/>
      <c r="BN5016" s="14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2"/>
      <c r="L5017" s="12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4"/>
      <c r="BK5017" s="14"/>
      <c r="BL5017" s="14"/>
      <c r="BM5017" s="14"/>
      <c r="BN5017" s="14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2"/>
      <c r="L5018" s="12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4"/>
      <c r="BK5018" s="14"/>
      <c r="BL5018" s="14"/>
      <c r="BM5018" s="14"/>
      <c r="BN5018" s="14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2"/>
      <c r="L5019" s="12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4"/>
      <c r="BK5019" s="14"/>
      <c r="BL5019" s="14"/>
      <c r="BM5019" s="14"/>
      <c r="BN5019" s="14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2"/>
      <c r="L5020" s="12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4"/>
      <c r="BK5020" s="14"/>
      <c r="BL5020" s="14"/>
      <c r="BM5020" s="14"/>
      <c r="BN5020" s="14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2"/>
      <c r="L5021" s="12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4"/>
      <c r="BK5021" s="14"/>
      <c r="BL5021" s="14"/>
      <c r="BM5021" s="14"/>
      <c r="BN5021" s="14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2"/>
      <c r="L5022" s="12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4"/>
      <c r="BK5022" s="14"/>
      <c r="BL5022" s="14"/>
      <c r="BM5022" s="14"/>
      <c r="BN5022" s="14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2"/>
      <c r="L5023" s="12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4"/>
      <c r="BK5023" s="14"/>
      <c r="BL5023" s="14"/>
      <c r="BM5023" s="14"/>
      <c r="BN5023" s="14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2"/>
      <c r="L5024" s="12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4"/>
      <c r="BK5024" s="14"/>
      <c r="BL5024" s="14"/>
      <c r="BM5024" s="14"/>
      <c r="BN5024" s="14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2"/>
      <c r="L5025" s="12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4"/>
      <c r="BK5025" s="14"/>
      <c r="BL5025" s="14"/>
      <c r="BM5025" s="14"/>
      <c r="BN5025" s="14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2"/>
      <c r="L5026" s="12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4"/>
      <c r="BK5026" s="14"/>
      <c r="BL5026" s="14"/>
      <c r="BM5026" s="14"/>
      <c r="BN5026" s="14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2"/>
      <c r="L5027" s="12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4"/>
      <c r="BK5027" s="14"/>
      <c r="BL5027" s="14"/>
      <c r="BM5027" s="14"/>
      <c r="BN5027" s="14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2"/>
      <c r="L5028" s="12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4"/>
      <c r="BK5028" s="14"/>
      <c r="BL5028" s="14"/>
      <c r="BM5028" s="14"/>
      <c r="BN5028" s="14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2"/>
      <c r="L5029" s="12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4"/>
      <c r="BK5029" s="14"/>
      <c r="BL5029" s="14"/>
      <c r="BM5029" s="14"/>
      <c r="BN5029" s="14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2"/>
      <c r="L5030" s="12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4"/>
      <c r="BK5030" s="14"/>
      <c r="BL5030" s="14"/>
      <c r="BM5030" s="14"/>
      <c r="BN5030" s="14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2"/>
      <c r="L5031" s="12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4"/>
      <c r="BK5031" s="14"/>
      <c r="BL5031" s="14"/>
      <c r="BM5031" s="14"/>
      <c r="BN5031" s="14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2"/>
      <c r="L5032" s="12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4"/>
      <c r="BK5032" s="14"/>
      <c r="BL5032" s="14"/>
      <c r="BM5032" s="14"/>
      <c r="BN5032" s="14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2"/>
      <c r="L5033" s="12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4"/>
      <c r="BK5033" s="14"/>
      <c r="BL5033" s="14"/>
      <c r="BM5033" s="14"/>
      <c r="BN5033" s="14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2"/>
      <c r="L5034" s="12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4"/>
      <c r="BK5034" s="14"/>
      <c r="BL5034" s="14"/>
      <c r="BM5034" s="14"/>
      <c r="BN5034" s="14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2"/>
      <c r="L5035" s="12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4"/>
      <c r="BK5035" s="14"/>
      <c r="BL5035" s="14"/>
      <c r="BM5035" s="14"/>
      <c r="BN5035" s="14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2"/>
      <c r="L5036" s="12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4"/>
      <c r="BK5036" s="14"/>
      <c r="BL5036" s="14"/>
      <c r="BM5036" s="14"/>
      <c r="BN5036" s="14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2"/>
      <c r="L5037" s="12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4"/>
      <c r="BK5037" s="14"/>
      <c r="BL5037" s="14"/>
      <c r="BM5037" s="14"/>
      <c r="BN5037" s="14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2"/>
      <c r="L5038" s="12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4"/>
      <c r="BK5038" s="14"/>
      <c r="BL5038" s="14"/>
      <c r="BM5038" s="14"/>
      <c r="BN5038" s="14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2"/>
      <c r="L5039" s="12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4"/>
      <c r="BK5039" s="14"/>
      <c r="BL5039" s="14"/>
      <c r="BM5039" s="14"/>
      <c r="BN5039" s="14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2"/>
      <c r="L5040" s="12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4"/>
      <c r="BK5040" s="14"/>
      <c r="BL5040" s="14"/>
      <c r="BM5040" s="14"/>
      <c r="BN5040" s="14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2"/>
      <c r="L5041" s="12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4"/>
      <c r="BK5041" s="14"/>
      <c r="BL5041" s="14"/>
      <c r="BM5041" s="14"/>
      <c r="BN5041" s="14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2"/>
      <c r="L5042" s="12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4"/>
      <c r="BK5042" s="14"/>
      <c r="BL5042" s="14"/>
      <c r="BM5042" s="14"/>
      <c r="BN5042" s="14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2"/>
      <c r="L5043" s="12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4"/>
      <c r="BK5043" s="14"/>
      <c r="BL5043" s="14"/>
      <c r="BM5043" s="14"/>
      <c r="BN5043" s="14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2"/>
      <c r="L5044" s="12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4"/>
      <c r="BK5044" s="14"/>
      <c r="BL5044" s="14"/>
      <c r="BM5044" s="14"/>
      <c r="BN5044" s="14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2"/>
      <c r="L5045" s="12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4"/>
      <c r="BK5045" s="14"/>
      <c r="BL5045" s="14"/>
      <c r="BM5045" s="14"/>
      <c r="BN5045" s="14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2"/>
      <c r="L5046" s="12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4"/>
      <c r="BK5046" s="14"/>
      <c r="BL5046" s="14"/>
      <c r="BM5046" s="14"/>
      <c r="BN5046" s="14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2"/>
      <c r="L5047" s="12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4"/>
      <c r="BK5047" s="14"/>
      <c r="BL5047" s="14"/>
      <c r="BM5047" s="14"/>
      <c r="BN5047" s="14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2"/>
      <c r="L5048" s="12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4"/>
      <c r="BK5048" s="14"/>
      <c r="BL5048" s="14"/>
      <c r="BM5048" s="14"/>
      <c r="BN5048" s="14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2"/>
      <c r="L5049" s="12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4"/>
      <c r="BK5049" s="14"/>
      <c r="BL5049" s="14"/>
      <c r="BM5049" s="14"/>
      <c r="BN5049" s="14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2"/>
      <c r="L5050" s="12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4"/>
      <c r="BK5050" s="14"/>
      <c r="BL5050" s="14"/>
      <c r="BM5050" s="14"/>
      <c r="BN5050" s="14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2"/>
      <c r="L5051" s="12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4"/>
      <c r="BK5051" s="14"/>
      <c r="BL5051" s="14"/>
      <c r="BM5051" s="14"/>
      <c r="BN5051" s="14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2"/>
      <c r="L5052" s="12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4"/>
      <c r="BK5052" s="14"/>
      <c r="BL5052" s="14"/>
      <c r="BM5052" s="14"/>
      <c r="BN5052" s="14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2"/>
      <c r="L5053" s="12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4"/>
      <c r="BK5053" s="14"/>
      <c r="BL5053" s="14"/>
      <c r="BM5053" s="14"/>
      <c r="BN5053" s="14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2"/>
      <c r="L5054" s="12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4"/>
      <c r="BK5054" s="14"/>
      <c r="BL5054" s="14"/>
      <c r="BM5054" s="14"/>
      <c r="BN5054" s="14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2"/>
      <c r="L5055" s="12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4"/>
      <c r="BK5055" s="14"/>
      <c r="BL5055" s="14"/>
      <c r="BM5055" s="14"/>
      <c r="BN5055" s="14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2"/>
      <c r="L5056" s="12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4"/>
      <c r="BK5056" s="14"/>
      <c r="BL5056" s="14"/>
      <c r="BM5056" s="14"/>
      <c r="BN5056" s="14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2"/>
      <c r="L5057" s="12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4"/>
      <c r="BK5057" s="14"/>
      <c r="BL5057" s="14"/>
      <c r="BM5057" s="14"/>
      <c r="BN5057" s="14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2"/>
      <c r="L5058" s="12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4"/>
      <c r="BK5058" s="14"/>
      <c r="BL5058" s="14"/>
      <c r="BM5058" s="14"/>
      <c r="BN5058" s="14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2"/>
      <c r="L5059" s="12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4"/>
      <c r="BK5059" s="14"/>
      <c r="BL5059" s="14"/>
      <c r="BM5059" s="14"/>
      <c r="BN5059" s="14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2"/>
      <c r="L5060" s="12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4"/>
      <c r="BK5060" s="14"/>
      <c r="BL5060" s="14"/>
      <c r="BM5060" s="14"/>
      <c r="BN5060" s="14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2"/>
      <c r="L5061" s="12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4"/>
      <c r="BK5061" s="14"/>
      <c r="BL5061" s="14"/>
      <c r="BM5061" s="14"/>
      <c r="BN5061" s="14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2"/>
      <c r="L5062" s="12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4"/>
      <c r="BK5062" s="14"/>
      <c r="BL5062" s="14"/>
      <c r="BM5062" s="14"/>
      <c r="BN5062" s="14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2"/>
      <c r="L5063" s="12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4"/>
      <c r="BK5063" s="14"/>
      <c r="BL5063" s="14"/>
      <c r="BM5063" s="14"/>
      <c r="BN5063" s="14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2"/>
      <c r="L5064" s="12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4"/>
      <c r="BK5064" s="14"/>
      <c r="BL5064" s="14"/>
      <c r="BM5064" s="14"/>
      <c r="BN5064" s="14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2"/>
      <c r="L5065" s="12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4"/>
      <c r="BK5065" s="14"/>
      <c r="BL5065" s="14"/>
      <c r="BM5065" s="14"/>
      <c r="BN5065" s="14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2"/>
      <c r="L5066" s="12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4"/>
      <c r="BK5066" s="14"/>
      <c r="BL5066" s="14"/>
      <c r="BM5066" s="14"/>
      <c r="BN5066" s="14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2"/>
      <c r="L5067" s="12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4"/>
      <c r="BK5067" s="14"/>
      <c r="BL5067" s="14"/>
      <c r="BM5067" s="14"/>
      <c r="BN5067" s="14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2"/>
      <c r="L5068" s="12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4"/>
      <c r="BK5068" s="14"/>
      <c r="BL5068" s="14"/>
      <c r="BM5068" s="14"/>
      <c r="BN5068" s="14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2"/>
      <c r="L5069" s="12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4"/>
      <c r="BK5069" s="14"/>
      <c r="BL5069" s="14"/>
      <c r="BM5069" s="14"/>
      <c r="BN5069" s="14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2"/>
      <c r="L5070" s="12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4"/>
      <c r="BK5070" s="14"/>
      <c r="BL5070" s="14"/>
      <c r="BM5070" s="14"/>
      <c r="BN5070" s="14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2"/>
      <c r="L5071" s="12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4"/>
      <c r="BK5071" s="14"/>
      <c r="BL5071" s="14"/>
      <c r="BM5071" s="14"/>
      <c r="BN5071" s="14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2"/>
      <c r="L5072" s="12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4"/>
      <c r="BK5072" s="14"/>
      <c r="BL5072" s="14"/>
      <c r="BM5072" s="14"/>
      <c r="BN5072" s="14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2"/>
      <c r="L5073" s="12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4"/>
      <c r="BK5073" s="14"/>
      <c r="BL5073" s="14"/>
      <c r="BM5073" s="14"/>
      <c r="BN5073" s="14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2"/>
      <c r="L5074" s="12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4"/>
      <c r="BK5074" s="14"/>
      <c r="BL5074" s="14"/>
      <c r="BM5074" s="14"/>
      <c r="BN5074" s="14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2"/>
      <c r="L5075" s="12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4"/>
      <c r="BK5075" s="14"/>
      <c r="BL5075" s="14"/>
      <c r="BM5075" s="14"/>
      <c r="BN5075" s="14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2"/>
      <c r="L5076" s="12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4"/>
      <c r="BK5076" s="14"/>
      <c r="BL5076" s="14"/>
      <c r="BM5076" s="14"/>
      <c r="BN5076" s="14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2"/>
      <c r="L5077" s="12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4"/>
      <c r="BK5077" s="14"/>
      <c r="BL5077" s="14"/>
      <c r="BM5077" s="14"/>
      <c r="BN5077" s="14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2"/>
      <c r="L5078" s="12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4"/>
      <c r="BK5078" s="14"/>
      <c r="BL5078" s="14"/>
      <c r="BM5078" s="14"/>
      <c r="BN5078" s="14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2"/>
      <c r="L5079" s="12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4"/>
      <c r="BK5079" s="14"/>
      <c r="BL5079" s="14"/>
      <c r="BM5079" s="14"/>
      <c r="BN5079" s="14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2"/>
      <c r="L5080" s="12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4"/>
      <c r="BK5080" s="14"/>
      <c r="BL5080" s="14"/>
      <c r="BM5080" s="14"/>
      <c r="BN5080" s="14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2"/>
      <c r="L5081" s="12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4"/>
      <c r="BK5081" s="14"/>
      <c r="BL5081" s="14"/>
      <c r="BM5081" s="14"/>
      <c r="BN5081" s="14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2"/>
      <c r="L5082" s="12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4"/>
      <c r="BK5082" s="14"/>
      <c r="BL5082" s="14"/>
      <c r="BM5082" s="14"/>
      <c r="BN5082" s="14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2"/>
      <c r="L5083" s="12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4"/>
      <c r="BK5083" s="14"/>
      <c r="BL5083" s="14"/>
      <c r="BM5083" s="14"/>
      <c r="BN5083" s="14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2"/>
      <c r="L5084" s="12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4"/>
      <c r="BK5084" s="14"/>
      <c r="BL5084" s="14"/>
      <c r="BM5084" s="14"/>
      <c r="BN5084" s="14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2"/>
      <c r="L5085" s="12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4"/>
      <c r="BK5085" s="14"/>
      <c r="BL5085" s="14"/>
      <c r="BM5085" s="14"/>
      <c r="BN5085" s="14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2"/>
      <c r="L5086" s="12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4"/>
      <c r="BK5086" s="14"/>
      <c r="BL5086" s="14"/>
      <c r="BM5086" s="14"/>
      <c r="BN5086" s="14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2"/>
      <c r="L5087" s="12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4"/>
      <c r="BK5087" s="14"/>
      <c r="BL5087" s="14"/>
      <c r="BM5087" s="14"/>
      <c r="BN5087" s="14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2"/>
      <c r="L5088" s="12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4"/>
      <c r="BK5088" s="14"/>
      <c r="BL5088" s="14"/>
      <c r="BM5088" s="14"/>
      <c r="BN5088" s="14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2"/>
      <c r="L5089" s="12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4"/>
      <c r="BK5089" s="14"/>
      <c r="BL5089" s="14"/>
      <c r="BM5089" s="14"/>
      <c r="BN5089" s="14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2"/>
      <c r="L5090" s="12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4"/>
      <c r="BK5090" s="14"/>
      <c r="BL5090" s="14"/>
      <c r="BM5090" s="14"/>
      <c r="BN5090" s="14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2"/>
      <c r="L5091" s="12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4"/>
      <c r="BK5091" s="14"/>
      <c r="BL5091" s="14"/>
      <c r="BM5091" s="14"/>
      <c r="BN5091" s="14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2"/>
      <c r="L5092" s="12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4"/>
      <c r="BK5092" s="14"/>
      <c r="BL5092" s="14"/>
      <c r="BM5092" s="14"/>
      <c r="BN5092" s="14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2"/>
      <c r="L5093" s="12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4"/>
      <c r="BK5093" s="14"/>
      <c r="BL5093" s="14"/>
      <c r="BM5093" s="14"/>
      <c r="BN5093" s="14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2"/>
      <c r="L5094" s="12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4"/>
      <c r="BK5094" s="14"/>
      <c r="BL5094" s="14"/>
      <c r="BM5094" s="14"/>
      <c r="BN5094" s="14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2"/>
      <c r="L5095" s="12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4"/>
      <c r="BK5095" s="14"/>
      <c r="BL5095" s="14"/>
      <c r="BM5095" s="14"/>
      <c r="BN5095" s="14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2"/>
      <c r="L5096" s="12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4"/>
      <c r="BK5096" s="14"/>
      <c r="BL5096" s="14"/>
      <c r="BM5096" s="14"/>
      <c r="BN5096" s="14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2"/>
      <c r="L5097" s="12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4"/>
      <c r="BK5097" s="14"/>
      <c r="BL5097" s="14"/>
      <c r="BM5097" s="14"/>
      <c r="BN5097" s="14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2"/>
      <c r="L5098" s="12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4"/>
      <c r="BK5098" s="14"/>
      <c r="BL5098" s="14"/>
      <c r="BM5098" s="14"/>
      <c r="BN5098" s="14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2"/>
      <c r="L5099" s="12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4"/>
      <c r="BK5099" s="14"/>
      <c r="BL5099" s="14"/>
      <c r="BM5099" s="14"/>
      <c r="BN5099" s="14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2"/>
      <c r="L5100" s="12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4"/>
      <c r="BK5100" s="14"/>
      <c r="BL5100" s="14"/>
      <c r="BM5100" s="14"/>
      <c r="BN5100" s="14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2"/>
      <c r="L5101" s="12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4"/>
      <c r="BK5101" s="14"/>
      <c r="BL5101" s="14"/>
      <c r="BM5101" s="14"/>
      <c r="BN5101" s="14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2"/>
      <c r="L5102" s="12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4"/>
      <c r="BK5102" s="14"/>
      <c r="BL5102" s="14"/>
      <c r="BM5102" s="14"/>
      <c r="BN5102" s="14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2"/>
      <c r="L5103" s="12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4"/>
      <c r="BK5103" s="14"/>
      <c r="BL5103" s="14"/>
      <c r="BM5103" s="14"/>
      <c r="BN5103" s="14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2"/>
      <c r="L5104" s="12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4"/>
      <c r="BK5104" s="14"/>
      <c r="BL5104" s="14"/>
      <c r="BM5104" s="14"/>
      <c r="BN5104" s="14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2"/>
      <c r="L5105" s="12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4"/>
      <c r="BK5105" s="14"/>
      <c r="BL5105" s="14"/>
      <c r="BM5105" s="14"/>
      <c r="BN5105" s="14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2"/>
      <c r="L5106" s="12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4"/>
      <c r="BK5106" s="14"/>
      <c r="BL5106" s="14"/>
      <c r="BM5106" s="14"/>
      <c r="BN5106" s="14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2"/>
      <c r="L5107" s="12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4"/>
      <c r="BK5107" s="14"/>
      <c r="BL5107" s="14"/>
      <c r="BM5107" s="14"/>
      <c r="BN5107" s="14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2"/>
      <c r="L5108" s="12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4"/>
      <c r="BK5108" s="14"/>
      <c r="BL5108" s="14"/>
      <c r="BM5108" s="14"/>
      <c r="BN5108" s="14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2"/>
      <c r="L5109" s="12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4"/>
      <c r="BK5109" s="14"/>
      <c r="BL5109" s="14"/>
      <c r="BM5109" s="14"/>
      <c r="BN5109" s="14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2"/>
      <c r="L5110" s="12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4"/>
      <c r="BK5110" s="14"/>
      <c r="BL5110" s="14"/>
      <c r="BM5110" s="14"/>
      <c r="BN5110" s="14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2"/>
      <c r="L5111" s="12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4"/>
      <c r="BK5111" s="14"/>
      <c r="BL5111" s="14"/>
      <c r="BM5111" s="14"/>
      <c r="BN5111" s="14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2"/>
      <c r="L5112" s="12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4"/>
      <c r="BK5112" s="14"/>
      <c r="BL5112" s="14"/>
      <c r="BM5112" s="14"/>
      <c r="BN5112" s="14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2"/>
      <c r="L5113" s="12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4"/>
      <c r="BK5113" s="14"/>
      <c r="BL5113" s="14"/>
      <c r="BM5113" s="14"/>
      <c r="BN5113" s="14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2"/>
      <c r="L5114" s="12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4"/>
      <c r="BK5114" s="14"/>
      <c r="BL5114" s="14"/>
      <c r="BM5114" s="14"/>
      <c r="BN5114" s="14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2"/>
      <c r="L5115" s="12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4"/>
      <c r="BK5115" s="14"/>
      <c r="BL5115" s="14"/>
      <c r="BM5115" s="14"/>
      <c r="BN5115" s="14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2"/>
      <c r="L5116" s="12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4"/>
      <c r="BK5116" s="14"/>
      <c r="BL5116" s="14"/>
      <c r="BM5116" s="14"/>
      <c r="BN5116" s="14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2"/>
      <c r="L5117" s="12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4"/>
      <c r="BK5117" s="14"/>
      <c r="BL5117" s="14"/>
      <c r="BM5117" s="14"/>
      <c r="BN5117" s="14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2"/>
      <c r="L5118" s="12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4"/>
      <c r="BK5118" s="14"/>
      <c r="BL5118" s="14"/>
      <c r="BM5118" s="14"/>
      <c r="BN5118" s="14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2"/>
      <c r="L5119" s="12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4"/>
      <c r="BK5119" s="14"/>
      <c r="BL5119" s="14"/>
      <c r="BM5119" s="14"/>
      <c r="BN5119" s="14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2"/>
      <c r="L5120" s="12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4"/>
      <c r="BK5120" s="14"/>
      <c r="BL5120" s="14"/>
      <c r="BM5120" s="14"/>
      <c r="BN5120" s="14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2"/>
      <c r="L5121" s="12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4"/>
      <c r="BK5121" s="14"/>
      <c r="BL5121" s="14"/>
      <c r="BM5121" s="14"/>
      <c r="BN5121" s="14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2"/>
      <c r="L5122" s="12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4"/>
      <c r="BK5122" s="14"/>
      <c r="BL5122" s="14"/>
      <c r="BM5122" s="14"/>
      <c r="BN5122" s="14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2"/>
      <c r="L5123" s="12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4"/>
      <c r="BK5123" s="14"/>
      <c r="BL5123" s="14"/>
      <c r="BM5123" s="14"/>
      <c r="BN5123" s="14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2"/>
      <c r="L5124" s="12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4"/>
      <c r="BK5124" s="14"/>
      <c r="BL5124" s="14"/>
      <c r="BM5124" s="14"/>
      <c r="BN5124" s="14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2"/>
      <c r="L5125" s="12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4"/>
      <c r="BK5125" s="14"/>
      <c r="BL5125" s="14"/>
      <c r="BM5125" s="14"/>
      <c r="BN5125" s="14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2"/>
      <c r="L5126" s="12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4"/>
      <c r="BK5126" s="14"/>
      <c r="BL5126" s="14"/>
      <c r="BM5126" s="14"/>
      <c r="BN5126" s="14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2"/>
      <c r="L5127" s="12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4"/>
      <c r="BK5127" s="14"/>
      <c r="BL5127" s="14"/>
      <c r="BM5127" s="14"/>
      <c r="BN5127" s="14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2"/>
      <c r="L5128" s="12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4"/>
      <c r="BK5128" s="14"/>
      <c r="BL5128" s="14"/>
      <c r="BM5128" s="14"/>
      <c r="BN5128" s="14"/>
    </row>
    <row r="5129" spans="4:66" s="15" customFormat="1" x14ac:dyDescent="0.25">
      <c r="D5129" s="23"/>
      <c r="K5129" s="17"/>
      <c r="L5129" s="17"/>
      <c r="M5129" s="18"/>
      <c r="N5129" s="18"/>
      <c r="O5129" s="18"/>
      <c r="P5129" s="18"/>
      <c r="Q5129" s="18"/>
      <c r="R5129" s="18"/>
      <c r="S5129" s="18"/>
      <c r="T5129" s="18"/>
      <c r="U5129" s="18"/>
      <c r="V5129" s="18"/>
      <c r="W5129" s="18"/>
      <c r="X5129" s="18"/>
      <c r="Y5129" s="18"/>
      <c r="Z5129" s="18"/>
      <c r="AA5129" s="18"/>
      <c r="AB5129" s="18"/>
      <c r="AC5129" s="18"/>
      <c r="AD5129" s="18"/>
      <c r="AE5129" s="18"/>
      <c r="AF5129" s="18"/>
      <c r="AG5129" s="18"/>
      <c r="AH5129" s="18"/>
      <c r="AI5129" s="18"/>
      <c r="AJ5129" s="18"/>
      <c r="AK5129" s="18"/>
      <c r="AL5129" s="18"/>
      <c r="AM5129" s="18"/>
      <c r="AN5129" s="18"/>
      <c r="AO5129" s="18"/>
      <c r="AP5129" s="18"/>
      <c r="AQ5129" s="18"/>
      <c r="AR5129" s="18"/>
      <c r="AS5129" s="18"/>
      <c r="AT5129" s="18"/>
      <c r="AU5129" s="18"/>
      <c r="AV5129" s="18"/>
      <c r="AW5129" s="18"/>
      <c r="AX5129" s="18"/>
      <c r="AY5129" s="18"/>
      <c r="AZ5129" s="18"/>
      <c r="BA5129" s="18"/>
      <c r="BB5129" s="18"/>
      <c r="BC5129" s="18"/>
      <c r="BD5129" s="18"/>
      <c r="BE5129" s="18"/>
      <c r="BF5129" s="18"/>
      <c r="BG5129" s="18"/>
      <c r="BH5129" s="18"/>
      <c r="BI5129" s="18"/>
      <c r="BJ5129" s="19"/>
      <c r="BK5129" s="19"/>
      <c r="BL5129" s="19"/>
      <c r="BM5129" s="19"/>
      <c r="BN5129" s="19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2"/>
      <c r="L5130" s="12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4"/>
      <c r="BK5130" s="14"/>
      <c r="BL5130" s="14"/>
      <c r="BM5130" s="14"/>
      <c r="BN5130" s="14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2"/>
      <c r="L5131" s="12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4"/>
      <c r="BK5131" s="14"/>
      <c r="BL5131" s="14"/>
      <c r="BM5131" s="14"/>
      <c r="BN5131" s="14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2"/>
      <c r="L5132" s="12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4"/>
      <c r="BK5132" s="14"/>
      <c r="BL5132" s="14"/>
      <c r="BM5132" s="14"/>
      <c r="BN5132" s="14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2"/>
      <c r="L5133" s="12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4"/>
      <c r="BK5133" s="14"/>
      <c r="BL5133" s="14"/>
      <c r="BM5133" s="14"/>
      <c r="BN5133" s="14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2"/>
      <c r="L5134" s="12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4"/>
      <c r="BK5134" s="14"/>
      <c r="BL5134" s="14"/>
      <c r="BM5134" s="14"/>
      <c r="BN5134" s="14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2"/>
      <c r="L5135" s="12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4"/>
      <c r="BK5135" s="14"/>
      <c r="BL5135" s="14"/>
      <c r="BM5135" s="14"/>
      <c r="BN5135" s="14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2"/>
      <c r="L5136" s="12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4"/>
      <c r="BK5136" s="14"/>
      <c r="BL5136" s="14"/>
      <c r="BM5136" s="14"/>
      <c r="BN5136" s="14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2"/>
      <c r="L5137" s="12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4"/>
      <c r="BK5137" s="14"/>
      <c r="BL5137" s="14"/>
      <c r="BM5137" s="14"/>
      <c r="BN5137" s="14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2"/>
      <c r="L5138" s="12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4"/>
      <c r="BK5138" s="14"/>
      <c r="BL5138" s="14"/>
      <c r="BM5138" s="14"/>
      <c r="BN5138" s="14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2"/>
      <c r="L5139" s="12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4"/>
      <c r="BK5139" s="14"/>
      <c r="BL5139" s="14"/>
      <c r="BM5139" s="14"/>
      <c r="BN5139" s="14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2"/>
      <c r="L5140" s="12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4"/>
      <c r="BK5140" s="14"/>
      <c r="BL5140" s="14"/>
      <c r="BM5140" s="14"/>
      <c r="BN5140" s="14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2"/>
      <c r="L5141" s="12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4"/>
      <c r="BK5141" s="14"/>
      <c r="BL5141" s="14"/>
      <c r="BM5141" s="14"/>
      <c r="BN5141" s="14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2"/>
      <c r="L5142" s="12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4"/>
      <c r="BK5142" s="14"/>
      <c r="BL5142" s="14"/>
      <c r="BM5142" s="14"/>
      <c r="BN5142" s="14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2"/>
      <c r="L5143" s="12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4"/>
      <c r="BK5143" s="14"/>
      <c r="BL5143" s="14"/>
      <c r="BM5143" s="14"/>
      <c r="BN5143" s="14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2"/>
      <c r="L5144" s="12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4"/>
      <c r="BK5144" s="14"/>
      <c r="BL5144" s="14"/>
      <c r="BM5144" s="14"/>
      <c r="BN5144" s="14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2"/>
      <c r="L5145" s="12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4"/>
      <c r="BK5145" s="14"/>
      <c r="BL5145" s="14"/>
      <c r="BM5145" s="14"/>
      <c r="BN5145" s="14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2"/>
      <c r="L5146" s="12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4"/>
      <c r="BK5146" s="14"/>
      <c r="BL5146" s="14"/>
      <c r="BM5146" s="14"/>
      <c r="BN5146" s="14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2"/>
      <c r="L5147" s="12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4"/>
      <c r="BK5147" s="14"/>
      <c r="BL5147" s="14"/>
      <c r="BM5147" s="14"/>
      <c r="BN5147" s="14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2"/>
      <c r="L5148" s="12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4"/>
      <c r="BK5148" s="14"/>
      <c r="BL5148" s="14"/>
      <c r="BM5148" s="14"/>
      <c r="BN5148" s="14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2"/>
      <c r="L5149" s="12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4"/>
      <c r="BK5149" s="14"/>
      <c r="BL5149" s="14"/>
      <c r="BM5149" s="14"/>
      <c r="BN5149" s="14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2"/>
      <c r="L5150" s="12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4"/>
      <c r="BK5150" s="14"/>
      <c r="BL5150" s="14"/>
      <c r="BM5150" s="14"/>
      <c r="BN5150" s="14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2"/>
      <c r="L5151" s="12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4"/>
      <c r="BK5151" s="14"/>
      <c r="BL5151" s="14"/>
      <c r="BM5151" s="14"/>
      <c r="BN5151" s="14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2"/>
      <c r="L5152" s="12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4"/>
      <c r="BK5152" s="14"/>
      <c r="BL5152" s="14"/>
      <c r="BM5152" s="14"/>
      <c r="BN5152" s="14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2"/>
      <c r="L5153" s="12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4"/>
      <c r="BK5153" s="14"/>
      <c r="BL5153" s="14"/>
      <c r="BM5153" s="14"/>
      <c r="BN5153" s="14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2"/>
      <c r="L5154" s="12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4"/>
      <c r="BK5154" s="14"/>
      <c r="BL5154" s="14"/>
      <c r="BM5154" s="14"/>
      <c r="BN5154" s="14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2"/>
      <c r="L5155" s="12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4"/>
      <c r="BK5155" s="14"/>
      <c r="BL5155" s="14"/>
      <c r="BM5155" s="14"/>
      <c r="BN5155" s="14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2"/>
      <c r="L5156" s="12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4"/>
      <c r="BK5156" s="14"/>
      <c r="BL5156" s="14"/>
      <c r="BM5156" s="14"/>
      <c r="BN5156" s="14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2"/>
      <c r="L5157" s="12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4"/>
      <c r="BK5157" s="14"/>
      <c r="BL5157" s="14"/>
      <c r="BM5157" s="14"/>
      <c r="BN5157" s="14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2"/>
      <c r="L5158" s="12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4"/>
      <c r="BK5158" s="14"/>
      <c r="BL5158" s="14"/>
      <c r="BM5158" s="14"/>
      <c r="BN5158" s="14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2"/>
      <c r="L5159" s="12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4"/>
      <c r="BK5159" s="14"/>
      <c r="BL5159" s="14"/>
      <c r="BM5159" s="14"/>
      <c r="BN5159" s="14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2"/>
      <c r="L5160" s="12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4"/>
      <c r="BK5160" s="14"/>
      <c r="BL5160" s="14"/>
      <c r="BM5160" s="14"/>
      <c r="BN5160" s="14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2"/>
      <c r="L5161" s="12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4"/>
      <c r="BK5161" s="14"/>
      <c r="BL5161" s="14"/>
      <c r="BM5161" s="14"/>
      <c r="BN5161" s="14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2"/>
      <c r="L5162" s="12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4"/>
      <c r="BK5162" s="14"/>
      <c r="BL5162" s="14"/>
      <c r="BM5162" s="14"/>
      <c r="BN5162" s="14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2"/>
      <c r="L5163" s="12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4"/>
      <c r="BK5163" s="14"/>
      <c r="BL5163" s="14"/>
      <c r="BM5163" s="14"/>
      <c r="BN5163" s="14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2"/>
      <c r="L5164" s="12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4"/>
      <c r="BK5164" s="14"/>
      <c r="BL5164" s="14"/>
      <c r="BM5164" s="14"/>
      <c r="BN5164" s="14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2"/>
      <c r="L5165" s="12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4"/>
      <c r="BK5165" s="14"/>
      <c r="BL5165" s="14"/>
      <c r="BM5165" s="14"/>
      <c r="BN5165" s="14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2"/>
      <c r="L5166" s="12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4"/>
      <c r="BK5166" s="14"/>
      <c r="BL5166" s="14"/>
      <c r="BM5166" s="14"/>
      <c r="BN5166" s="14"/>
    </row>
    <row r="5167" spans="4:66" s="15" customFormat="1" x14ac:dyDescent="0.25">
      <c r="D5167" s="23"/>
      <c r="K5167" s="17"/>
      <c r="L5167" s="17"/>
      <c r="M5167" s="18"/>
      <c r="N5167" s="18"/>
      <c r="O5167" s="18"/>
      <c r="P5167" s="18"/>
      <c r="Q5167" s="18"/>
      <c r="R5167" s="18"/>
      <c r="S5167" s="18"/>
      <c r="T5167" s="18"/>
      <c r="U5167" s="18"/>
      <c r="V5167" s="18"/>
      <c r="W5167" s="18"/>
      <c r="X5167" s="18"/>
      <c r="Y5167" s="18"/>
      <c r="Z5167" s="18"/>
      <c r="AA5167" s="18"/>
      <c r="AB5167" s="18"/>
      <c r="AC5167" s="18"/>
      <c r="AD5167" s="18"/>
      <c r="AE5167" s="18"/>
      <c r="AF5167" s="18"/>
      <c r="AG5167" s="18"/>
      <c r="AH5167" s="18"/>
      <c r="AI5167" s="18"/>
      <c r="AJ5167" s="18"/>
      <c r="AK5167" s="18"/>
      <c r="AL5167" s="18"/>
      <c r="AM5167" s="18"/>
      <c r="AN5167" s="18"/>
      <c r="AO5167" s="18"/>
      <c r="AP5167" s="18"/>
      <c r="AQ5167" s="18"/>
      <c r="AR5167" s="18"/>
      <c r="AS5167" s="18"/>
      <c r="AT5167" s="18"/>
      <c r="AU5167" s="18"/>
      <c r="AV5167" s="18"/>
      <c r="AW5167" s="18"/>
      <c r="AX5167" s="18"/>
      <c r="AY5167" s="18"/>
      <c r="AZ5167" s="18"/>
      <c r="BA5167" s="18"/>
      <c r="BB5167" s="18"/>
      <c r="BC5167" s="18"/>
      <c r="BD5167" s="18"/>
      <c r="BE5167" s="18"/>
      <c r="BF5167" s="18"/>
      <c r="BG5167" s="18"/>
      <c r="BH5167" s="18"/>
      <c r="BI5167" s="18"/>
      <c r="BJ5167" s="19"/>
      <c r="BK5167" s="19"/>
      <c r="BL5167" s="19"/>
      <c r="BM5167" s="19"/>
      <c r="BN5167" s="19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2"/>
      <c r="L5168" s="12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4"/>
      <c r="BK5168" s="14"/>
      <c r="BL5168" s="14"/>
      <c r="BM5168" s="14"/>
      <c r="BN5168" s="14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2"/>
      <c r="L5169" s="12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4"/>
      <c r="BK5169" s="14"/>
      <c r="BL5169" s="14"/>
      <c r="BM5169" s="14"/>
      <c r="BN5169" s="14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2"/>
      <c r="L5170" s="12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4"/>
      <c r="BK5170" s="14"/>
      <c r="BL5170" s="14"/>
      <c r="BM5170" s="14"/>
      <c r="BN5170" s="14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2"/>
      <c r="L5171" s="12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4"/>
      <c r="BK5171" s="14"/>
      <c r="BL5171" s="14"/>
      <c r="BM5171" s="14"/>
      <c r="BN5171" s="14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2"/>
      <c r="L5172" s="12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4"/>
      <c r="BK5172" s="14"/>
      <c r="BL5172" s="14"/>
      <c r="BM5172" s="14"/>
      <c r="BN5172" s="14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2"/>
      <c r="L5173" s="12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4"/>
      <c r="BK5173" s="14"/>
      <c r="BL5173" s="14"/>
      <c r="BM5173" s="14"/>
      <c r="BN5173" s="14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2"/>
      <c r="L5174" s="12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4"/>
      <c r="BK5174" s="14"/>
      <c r="BL5174" s="14"/>
      <c r="BM5174" s="14"/>
      <c r="BN5174" s="14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2"/>
      <c r="L5175" s="12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4"/>
      <c r="BK5175" s="14"/>
      <c r="BL5175" s="14"/>
      <c r="BM5175" s="14"/>
      <c r="BN5175" s="14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2"/>
      <c r="L5176" s="12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4"/>
      <c r="BK5176" s="14"/>
      <c r="BL5176" s="14"/>
      <c r="BM5176" s="14"/>
      <c r="BN5176" s="14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2"/>
      <c r="L5177" s="12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4"/>
      <c r="BK5177" s="14"/>
      <c r="BL5177" s="14"/>
      <c r="BM5177" s="14"/>
      <c r="BN5177" s="14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2"/>
      <c r="L5178" s="12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4"/>
      <c r="BK5178" s="14"/>
      <c r="BL5178" s="14"/>
      <c r="BM5178" s="14"/>
      <c r="BN5178" s="14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2"/>
      <c r="L5179" s="12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4"/>
      <c r="BK5179" s="14"/>
      <c r="BL5179" s="14"/>
      <c r="BM5179" s="14"/>
      <c r="BN5179" s="14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2"/>
      <c r="L5180" s="12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4"/>
      <c r="BK5180" s="14"/>
      <c r="BL5180" s="14"/>
      <c r="BM5180" s="14"/>
      <c r="BN5180" s="14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2"/>
      <c r="L5181" s="12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4"/>
      <c r="BK5181" s="14"/>
      <c r="BL5181" s="14"/>
      <c r="BM5181" s="14"/>
      <c r="BN5181" s="14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2"/>
      <c r="L5182" s="12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4"/>
      <c r="BK5182" s="14"/>
      <c r="BL5182" s="14"/>
      <c r="BM5182" s="14"/>
      <c r="BN5182" s="14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2"/>
      <c r="L5183" s="12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4"/>
      <c r="BK5183" s="14"/>
      <c r="BL5183" s="14"/>
      <c r="BM5183" s="14"/>
      <c r="BN5183" s="14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2"/>
      <c r="L5184" s="12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4"/>
      <c r="BK5184" s="14"/>
      <c r="BL5184" s="14"/>
      <c r="BM5184" s="14"/>
      <c r="BN5184" s="14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2"/>
      <c r="L5185" s="12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4"/>
      <c r="BK5185" s="14"/>
      <c r="BL5185" s="14"/>
      <c r="BM5185" s="14"/>
      <c r="BN5185" s="14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2"/>
      <c r="L5186" s="12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4"/>
      <c r="BK5186" s="14"/>
      <c r="BL5186" s="14"/>
      <c r="BM5186" s="14"/>
      <c r="BN5186" s="14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2"/>
      <c r="L5187" s="12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4"/>
      <c r="BK5187" s="14"/>
      <c r="BL5187" s="14"/>
      <c r="BM5187" s="14"/>
      <c r="BN5187" s="14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2"/>
      <c r="L5188" s="12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4"/>
      <c r="BK5188" s="14"/>
      <c r="BL5188" s="14"/>
      <c r="BM5188" s="14"/>
      <c r="BN5188" s="14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2"/>
      <c r="L5189" s="12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4"/>
      <c r="BK5189" s="14"/>
      <c r="BL5189" s="14"/>
      <c r="BM5189" s="14"/>
      <c r="BN5189" s="14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2"/>
      <c r="L5190" s="12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4"/>
      <c r="BK5190" s="14"/>
      <c r="BL5190" s="14"/>
      <c r="BM5190" s="14"/>
      <c r="BN5190" s="14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2"/>
      <c r="L5191" s="12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4"/>
      <c r="BK5191" s="14"/>
      <c r="BL5191" s="14"/>
      <c r="BM5191" s="14"/>
      <c r="BN5191" s="14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2"/>
      <c r="L5192" s="12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4"/>
      <c r="BK5192" s="14"/>
      <c r="BL5192" s="14"/>
      <c r="BM5192" s="14"/>
      <c r="BN5192" s="14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2"/>
      <c r="L5193" s="12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4"/>
      <c r="BK5193" s="14"/>
      <c r="BL5193" s="14"/>
      <c r="BM5193" s="14"/>
      <c r="BN5193" s="14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2"/>
      <c r="L5194" s="12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4"/>
      <c r="BK5194" s="14"/>
      <c r="BL5194" s="14"/>
      <c r="BM5194" s="14"/>
      <c r="BN5194" s="14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2"/>
      <c r="L5195" s="12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4"/>
      <c r="BK5195" s="14"/>
      <c r="BL5195" s="14"/>
      <c r="BM5195" s="14"/>
      <c r="BN5195" s="14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2"/>
      <c r="L5196" s="12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4"/>
      <c r="BK5196" s="14"/>
      <c r="BL5196" s="14"/>
      <c r="BM5196" s="14"/>
      <c r="BN5196" s="14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2"/>
      <c r="L5197" s="12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4"/>
      <c r="BK5197" s="14"/>
      <c r="BL5197" s="14"/>
      <c r="BM5197" s="14"/>
      <c r="BN5197" s="14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2"/>
      <c r="L5198" s="12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4"/>
      <c r="BK5198" s="14"/>
      <c r="BL5198" s="14"/>
      <c r="BM5198" s="14"/>
      <c r="BN5198" s="14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2"/>
      <c r="L5199" s="12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4"/>
      <c r="BK5199" s="14"/>
      <c r="BL5199" s="14"/>
      <c r="BM5199" s="14"/>
      <c r="BN5199" s="14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2"/>
      <c r="L5200" s="12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4"/>
      <c r="BK5200" s="14"/>
      <c r="BL5200" s="14"/>
      <c r="BM5200" s="14"/>
      <c r="BN5200" s="14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2"/>
      <c r="L5201" s="12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4"/>
      <c r="BK5201" s="14"/>
      <c r="BL5201" s="14"/>
      <c r="BM5201" s="14"/>
      <c r="BN5201" s="14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2"/>
      <c r="L5202" s="12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4"/>
      <c r="BK5202" s="14"/>
      <c r="BL5202" s="14"/>
      <c r="BM5202" s="14"/>
      <c r="BN5202" s="14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2"/>
      <c r="L5203" s="12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4"/>
      <c r="BK5203" s="14"/>
      <c r="BL5203" s="14"/>
      <c r="BM5203" s="14"/>
      <c r="BN5203" s="14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2"/>
      <c r="L5204" s="12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4"/>
      <c r="BK5204" s="14"/>
      <c r="BL5204" s="14"/>
      <c r="BM5204" s="14"/>
      <c r="BN5204" s="14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2"/>
      <c r="L5205" s="12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4"/>
      <c r="BK5205" s="14"/>
      <c r="BL5205" s="14"/>
      <c r="BM5205" s="14"/>
      <c r="BN5205" s="14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2"/>
      <c r="L5206" s="12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4"/>
      <c r="BK5206" s="14"/>
      <c r="BL5206" s="14"/>
      <c r="BM5206" s="14"/>
      <c r="BN5206" s="14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2"/>
      <c r="L5207" s="12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4"/>
      <c r="BK5207" s="14"/>
      <c r="BL5207" s="14"/>
      <c r="BM5207" s="14"/>
      <c r="BN5207" s="14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2"/>
      <c r="L5208" s="12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4"/>
      <c r="BK5208" s="14"/>
      <c r="BL5208" s="14"/>
      <c r="BM5208" s="14"/>
      <c r="BN5208" s="14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2"/>
      <c r="L5209" s="12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4"/>
      <c r="BK5209" s="14"/>
      <c r="BL5209" s="14"/>
      <c r="BM5209" s="14"/>
      <c r="BN5209" s="14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2"/>
      <c r="L5210" s="12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4"/>
      <c r="BK5210" s="14"/>
      <c r="BL5210" s="14"/>
      <c r="BM5210" s="14"/>
      <c r="BN5210" s="14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2"/>
      <c r="L5211" s="12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4"/>
      <c r="BK5211" s="14"/>
      <c r="BL5211" s="14"/>
      <c r="BM5211" s="14"/>
      <c r="BN5211" s="14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2"/>
      <c r="L5212" s="12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4"/>
      <c r="BK5212" s="14"/>
      <c r="BL5212" s="14"/>
      <c r="BM5212" s="14"/>
      <c r="BN5212" s="14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2"/>
      <c r="L5213" s="12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4"/>
      <c r="BK5213" s="14"/>
      <c r="BL5213" s="14"/>
      <c r="BM5213" s="14"/>
      <c r="BN5213" s="14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2"/>
      <c r="L5214" s="12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4"/>
      <c r="BK5214" s="14"/>
      <c r="BL5214" s="14"/>
      <c r="BM5214" s="14"/>
      <c r="BN5214" s="14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2"/>
      <c r="L5215" s="12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4"/>
      <c r="BK5215" s="14"/>
      <c r="BL5215" s="14"/>
      <c r="BM5215" s="14"/>
      <c r="BN5215" s="14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2"/>
      <c r="L5216" s="12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4"/>
      <c r="BK5216" s="14"/>
      <c r="BL5216" s="14"/>
      <c r="BM5216" s="14"/>
      <c r="BN5216" s="14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2"/>
      <c r="L5217" s="12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4"/>
      <c r="BK5217" s="14"/>
      <c r="BL5217" s="14"/>
      <c r="BM5217" s="14"/>
      <c r="BN5217" s="14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2"/>
      <c r="L5218" s="12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4"/>
      <c r="BK5218" s="14"/>
      <c r="BL5218" s="14"/>
      <c r="BM5218" s="14"/>
      <c r="BN5218" s="14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2"/>
      <c r="L5219" s="12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4"/>
      <c r="BK5219" s="14"/>
      <c r="BL5219" s="14"/>
      <c r="BM5219" s="14"/>
      <c r="BN5219" s="14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2"/>
      <c r="L5220" s="12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4"/>
      <c r="BK5220" s="14"/>
      <c r="BL5220" s="14"/>
      <c r="BM5220" s="14"/>
      <c r="BN5220" s="14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2"/>
      <c r="L5221" s="12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4"/>
      <c r="BK5221" s="14"/>
      <c r="BL5221" s="14"/>
      <c r="BM5221" s="14"/>
      <c r="BN5221" s="14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2"/>
      <c r="L5222" s="12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4"/>
      <c r="BK5222" s="14"/>
      <c r="BL5222" s="14"/>
      <c r="BM5222" s="14"/>
      <c r="BN5222" s="14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2"/>
      <c r="L5223" s="12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4"/>
      <c r="BK5223" s="14"/>
      <c r="BL5223" s="14"/>
      <c r="BM5223" s="14"/>
      <c r="BN5223" s="14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2"/>
      <c r="L5224" s="12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4"/>
      <c r="BK5224" s="14"/>
      <c r="BL5224" s="14"/>
      <c r="BM5224" s="14"/>
      <c r="BN5224" s="14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2"/>
      <c r="L5225" s="12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4"/>
      <c r="BK5225" s="14"/>
      <c r="BL5225" s="14"/>
      <c r="BM5225" s="14"/>
      <c r="BN5225" s="14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2"/>
      <c r="L5226" s="12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4"/>
      <c r="BK5226" s="14"/>
      <c r="BL5226" s="14"/>
      <c r="BM5226" s="14"/>
      <c r="BN5226" s="14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2"/>
      <c r="L5227" s="12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4"/>
      <c r="BK5227" s="14"/>
      <c r="BL5227" s="14"/>
      <c r="BM5227" s="14"/>
      <c r="BN5227" s="14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2"/>
      <c r="L5228" s="12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4"/>
      <c r="BK5228" s="14"/>
      <c r="BL5228" s="14"/>
      <c r="BM5228" s="14"/>
      <c r="BN5228" s="14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2"/>
      <c r="L5229" s="12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4"/>
      <c r="BK5229" s="14"/>
      <c r="BL5229" s="14"/>
      <c r="BM5229" s="14"/>
      <c r="BN5229" s="14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2"/>
      <c r="L5230" s="12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4"/>
      <c r="BK5230" s="14"/>
      <c r="BL5230" s="14"/>
      <c r="BM5230" s="14"/>
      <c r="BN5230" s="14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2"/>
      <c r="L5231" s="12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4"/>
      <c r="BK5231" s="14"/>
      <c r="BL5231" s="14"/>
      <c r="BM5231" s="14"/>
      <c r="BN5231" s="14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2"/>
      <c r="L5232" s="12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4"/>
      <c r="BK5232" s="14"/>
      <c r="BL5232" s="14"/>
      <c r="BM5232" s="14"/>
      <c r="BN5232" s="14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2"/>
      <c r="L5233" s="12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4"/>
      <c r="BK5233" s="14"/>
      <c r="BL5233" s="14"/>
      <c r="BM5233" s="14"/>
      <c r="BN5233" s="14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2"/>
      <c r="L5234" s="12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4"/>
      <c r="BK5234" s="14"/>
      <c r="BL5234" s="14"/>
      <c r="BM5234" s="14"/>
      <c r="BN5234" s="14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2"/>
      <c r="L5235" s="12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4"/>
      <c r="BK5235" s="14"/>
      <c r="BL5235" s="14"/>
      <c r="BM5235" s="14"/>
      <c r="BN5235" s="14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2"/>
      <c r="L5236" s="12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4"/>
      <c r="BK5236" s="14"/>
      <c r="BL5236" s="14"/>
      <c r="BM5236" s="14"/>
      <c r="BN5236" s="14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2"/>
      <c r="L5237" s="12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4"/>
      <c r="BK5237" s="14"/>
      <c r="BL5237" s="14"/>
      <c r="BM5237" s="14"/>
      <c r="BN5237" s="14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2"/>
      <c r="L5238" s="12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4"/>
      <c r="BK5238" s="14"/>
      <c r="BL5238" s="14"/>
      <c r="BM5238" s="14"/>
      <c r="BN5238" s="14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2"/>
      <c r="L5239" s="12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4"/>
      <c r="BK5239" s="14"/>
      <c r="BL5239" s="14"/>
      <c r="BM5239" s="14"/>
      <c r="BN5239" s="14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2"/>
      <c r="L5240" s="12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4"/>
      <c r="BK5240" s="14"/>
      <c r="BL5240" s="14"/>
      <c r="BM5240" s="14"/>
      <c r="BN5240" s="14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2"/>
      <c r="L5241" s="12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4"/>
      <c r="BK5241" s="14"/>
      <c r="BL5241" s="14"/>
      <c r="BM5241" s="14"/>
      <c r="BN5241" s="14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2"/>
      <c r="L5242" s="12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4"/>
      <c r="BK5242" s="14"/>
      <c r="BL5242" s="14"/>
      <c r="BM5242" s="14"/>
      <c r="BN5242" s="14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2"/>
      <c r="L5243" s="12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4"/>
      <c r="BK5243" s="14"/>
      <c r="BL5243" s="14"/>
      <c r="BM5243" s="14"/>
      <c r="BN5243" s="14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2"/>
      <c r="L5244" s="12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4"/>
      <c r="BK5244" s="14"/>
      <c r="BL5244" s="14"/>
      <c r="BM5244" s="14"/>
      <c r="BN5244" s="14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2"/>
      <c r="L5245" s="12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4"/>
      <c r="BK5245" s="14"/>
      <c r="BL5245" s="14"/>
      <c r="BM5245" s="14"/>
      <c r="BN5245" s="14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2"/>
      <c r="L5246" s="12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4"/>
      <c r="BK5246" s="14"/>
      <c r="BL5246" s="14"/>
      <c r="BM5246" s="14"/>
      <c r="BN5246" s="14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2"/>
      <c r="L5247" s="12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4"/>
      <c r="BK5247" s="14"/>
      <c r="BL5247" s="14"/>
      <c r="BM5247" s="14"/>
      <c r="BN5247" s="14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2"/>
      <c r="L5248" s="12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4"/>
      <c r="BK5248" s="14"/>
      <c r="BL5248" s="14"/>
      <c r="BM5248" s="14"/>
      <c r="BN5248" s="14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2"/>
      <c r="L5249" s="12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4"/>
      <c r="BK5249" s="14"/>
      <c r="BL5249" s="14"/>
      <c r="BM5249" s="14"/>
      <c r="BN5249" s="14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2"/>
      <c r="L5250" s="12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4"/>
      <c r="BK5250" s="14"/>
      <c r="BL5250" s="14"/>
      <c r="BM5250" s="14"/>
      <c r="BN5250" s="14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2"/>
      <c r="L5251" s="12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4"/>
      <c r="BK5251" s="14"/>
      <c r="BL5251" s="14"/>
      <c r="BM5251" s="14"/>
      <c r="BN5251" s="14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2"/>
      <c r="L5252" s="12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4"/>
      <c r="BK5252" s="14"/>
      <c r="BL5252" s="14"/>
      <c r="BM5252" s="14"/>
      <c r="BN5252" s="14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2"/>
      <c r="L5253" s="12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4"/>
      <c r="BK5253" s="14"/>
      <c r="BL5253" s="14"/>
      <c r="BM5253" s="14"/>
      <c r="BN5253" s="14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2"/>
      <c r="L5254" s="12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4"/>
      <c r="BK5254" s="14"/>
      <c r="BL5254" s="14"/>
      <c r="BM5254" s="14"/>
      <c r="BN5254" s="14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2"/>
      <c r="L5255" s="12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4"/>
      <c r="BK5255" s="14"/>
      <c r="BL5255" s="14"/>
      <c r="BM5255" s="14"/>
      <c r="BN5255" s="14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2"/>
      <c r="L5256" s="12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4"/>
      <c r="BK5256" s="14"/>
      <c r="BL5256" s="14"/>
      <c r="BM5256" s="14"/>
      <c r="BN5256" s="14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2"/>
      <c r="L5257" s="12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4"/>
      <c r="BK5257" s="14"/>
      <c r="BL5257" s="14"/>
      <c r="BM5257" s="14"/>
      <c r="BN5257" s="14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2"/>
      <c r="L5258" s="12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4"/>
      <c r="BK5258" s="14"/>
      <c r="BL5258" s="14"/>
      <c r="BM5258" s="14"/>
      <c r="BN5258" s="14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2"/>
      <c r="L5259" s="12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4"/>
      <c r="BK5259" s="14"/>
      <c r="BL5259" s="14"/>
      <c r="BM5259" s="14"/>
      <c r="BN5259" s="14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2"/>
      <c r="L5260" s="12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4"/>
      <c r="BK5260" s="14"/>
      <c r="BL5260" s="14"/>
      <c r="BM5260" s="14"/>
      <c r="BN5260" s="14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2"/>
      <c r="L5261" s="12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4"/>
      <c r="BK5261" s="14"/>
      <c r="BL5261" s="14"/>
      <c r="BM5261" s="14"/>
      <c r="BN5261" s="14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2"/>
      <c r="L5262" s="12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4"/>
      <c r="BK5262" s="14"/>
      <c r="BL5262" s="14"/>
      <c r="BM5262" s="14"/>
      <c r="BN5262" s="14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2"/>
      <c r="L5263" s="12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4"/>
      <c r="BK5263" s="14"/>
      <c r="BL5263" s="14"/>
      <c r="BM5263" s="14"/>
      <c r="BN5263" s="14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2"/>
      <c r="L5264" s="12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4"/>
      <c r="BK5264" s="14"/>
      <c r="BL5264" s="14"/>
      <c r="BM5264" s="14"/>
      <c r="BN5264" s="14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2"/>
      <c r="L5265" s="12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4"/>
      <c r="BK5265" s="14"/>
      <c r="BL5265" s="14"/>
      <c r="BM5265" s="14"/>
      <c r="BN5265" s="14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2"/>
      <c r="L5266" s="12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4"/>
      <c r="BK5266" s="14"/>
      <c r="BL5266" s="14"/>
      <c r="BM5266" s="14"/>
      <c r="BN5266" s="14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2"/>
      <c r="L5267" s="12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4"/>
      <c r="BK5267" s="14"/>
      <c r="BL5267" s="14"/>
      <c r="BM5267" s="14"/>
      <c r="BN5267" s="14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2"/>
      <c r="L5268" s="12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4"/>
      <c r="BK5268" s="14"/>
      <c r="BL5268" s="14"/>
      <c r="BM5268" s="14"/>
      <c r="BN5268" s="14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2"/>
      <c r="L5269" s="12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4"/>
      <c r="BK5269" s="14"/>
      <c r="BL5269" s="14"/>
      <c r="BM5269" s="14"/>
      <c r="BN5269" s="14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2"/>
      <c r="L5270" s="12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4"/>
      <c r="BK5270" s="14"/>
      <c r="BL5270" s="14"/>
      <c r="BM5270" s="14"/>
      <c r="BN5270" s="14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2"/>
      <c r="L5271" s="12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4"/>
      <c r="BK5271" s="14"/>
      <c r="BL5271" s="14"/>
      <c r="BM5271" s="14"/>
      <c r="BN5271" s="14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2"/>
      <c r="L5272" s="12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4"/>
      <c r="BK5272" s="14"/>
      <c r="BL5272" s="14"/>
      <c r="BM5272" s="14"/>
      <c r="BN5272" s="14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2"/>
      <c r="L5273" s="12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4"/>
      <c r="BK5273" s="14"/>
      <c r="BL5273" s="14"/>
      <c r="BM5273" s="14"/>
      <c r="BN5273" s="14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2"/>
      <c r="L5274" s="12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4"/>
      <c r="BK5274" s="14"/>
      <c r="BL5274" s="14"/>
      <c r="BM5274" s="14"/>
      <c r="BN5274" s="14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2"/>
      <c r="L5275" s="12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4"/>
      <c r="BK5275" s="14"/>
      <c r="BL5275" s="14"/>
      <c r="BM5275" s="14"/>
      <c r="BN5275" s="14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2"/>
      <c r="L5276" s="12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4"/>
      <c r="BK5276" s="14"/>
      <c r="BL5276" s="14"/>
      <c r="BM5276" s="14"/>
      <c r="BN5276" s="14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2"/>
      <c r="L5277" s="12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4"/>
      <c r="BK5277" s="14"/>
      <c r="BL5277" s="14"/>
      <c r="BM5277" s="14"/>
      <c r="BN5277" s="14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2"/>
      <c r="L5278" s="12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4"/>
      <c r="BK5278" s="14"/>
      <c r="BL5278" s="14"/>
      <c r="BM5278" s="14"/>
      <c r="BN5278" s="14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2"/>
      <c r="L5279" s="12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4"/>
      <c r="BK5279" s="14"/>
      <c r="BL5279" s="14"/>
      <c r="BM5279" s="14"/>
      <c r="BN5279" s="14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2"/>
      <c r="L5280" s="12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4"/>
      <c r="BK5280" s="14"/>
      <c r="BL5280" s="14"/>
      <c r="BM5280" s="14"/>
      <c r="BN5280" s="14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2"/>
      <c r="L5281" s="12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4"/>
      <c r="BK5281" s="14"/>
      <c r="BL5281" s="14"/>
      <c r="BM5281" s="14"/>
      <c r="BN5281" s="14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2"/>
      <c r="L5282" s="12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4"/>
      <c r="BK5282" s="14"/>
      <c r="BL5282" s="14"/>
      <c r="BM5282" s="14"/>
      <c r="BN5282" s="14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2"/>
      <c r="L5283" s="12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4"/>
      <c r="BK5283" s="14"/>
      <c r="BL5283" s="14"/>
      <c r="BM5283" s="14"/>
      <c r="BN5283" s="14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2"/>
      <c r="L5284" s="12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4"/>
      <c r="BK5284" s="14"/>
      <c r="BL5284" s="14"/>
      <c r="BM5284" s="14"/>
      <c r="BN5284" s="14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2"/>
      <c r="L5285" s="12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4"/>
      <c r="BK5285" s="14"/>
      <c r="BL5285" s="14"/>
      <c r="BM5285" s="14"/>
      <c r="BN5285" s="14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2"/>
      <c r="L5286" s="12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4"/>
      <c r="BK5286" s="14"/>
      <c r="BL5286" s="14"/>
      <c r="BM5286" s="14"/>
      <c r="BN5286" s="14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2"/>
      <c r="L5287" s="12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4"/>
      <c r="BK5287" s="14"/>
      <c r="BL5287" s="14"/>
      <c r="BM5287" s="14"/>
      <c r="BN5287" s="14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2"/>
      <c r="L5288" s="12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4"/>
      <c r="BK5288" s="14"/>
      <c r="BL5288" s="14"/>
      <c r="BM5288" s="14"/>
      <c r="BN5288" s="14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2"/>
      <c r="L5289" s="12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4"/>
      <c r="BK5289" s="14"/>
      <c r="BL5289" s="14"/>
      <c r="BM5289" s="14"/>
      <c r="BN5289" s="14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2"/>
      <c r="L5290" s="12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4"/>
      <c r="BK5290" s="14"/>
      <c r="BL5290" s="14"/>
      <c r="BM5290" s="14"/>
      <c r="BN5290" s="14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2"/>
      <c r="L5291" s="12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4"/>
      <c r="BK5291" s="14"/>
      <c r="BL5291" s="14"/>
      <c r="BM5291" s="14"/>
      <c r="BN5291" s="14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2"/>
      <c r="L5292" s="12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4"/>
      <c r="BK5292" s="14"/>
      <c r="BL5292" s="14"/>
      <c r="BM5292" s="14"/>
      <c r="BN5292" s="14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2"/>
      <c r="L5293" s="12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4"/>
      <c r="BK5293" s="14"/>
      <c r="BL5293" s="14"/>
      <c r="BM5293" s="14"/>
      <c r="BN5293" s="14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2"/>
      <c r="L5294" s="12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4"/>
      <c r="BK5294" s="14"/>
      <c r="BL5294" s="14"/>
      <c r="BM5294" s="14"/>
      <c r="BN5294" s="14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2"/>
      <c r="L5295" s="12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4"/>
      <c r="BK5295" s="14"/>
      <c r="BL5295" s="14"/>
      <c r="BM5295" s="14"/>
      <c r="BN5295" s="14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2"/>
      <c r="L5296" s="12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4"/>
      <c r="BK5296" s="14"/>
      <c r="BL5296" s="14"/>
      <c r="BM5296" s="14"/>
      <c r="BN5296" s="14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2"/>
      <c r="L5297" s="12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4"/>
      <c r="BK5297" s="14"/>
      <c r="BL5297" s="14"/>
      <c r="BM5297" s="14"/>
      <c r="BN5297" s="14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2"/>
      <c r="L5298" s="12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4"/>
      <c r="BK5298" s="14"/>
      <c r="BL5298" s="14"/>
      <c r="BM5298" s="14"/>
      <c r="BN5298" s="14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2"/>
      <c r="L5299" s="12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4"/>
      <c r="BK5299" s="14"/>
      <c r="BL5299" s="14"/>
      <c r="BM5299" s="14"/>
      <c r="BN5299" s="14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2"/>
      <c r="L5300" s="12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4"/>
      <c r="BK5300" s="14"/>
      <c r="BL5300" s="14"/>
      <c r="BM5300" s="14"/>
      <c r="BN5300" s="14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2"/>
      <c r="L5301" s="12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4"/>
      <c r="BK5301" s="14"/>
      <c r="BL5301" s="14"/>
      <c r="BM5301" s="14"/>
      <c r="BN5301" s="14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2"/>
      <c r="L5302" s="12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4"/>
      <c r="BK5302" s="14"/>
      <c r="BL5302" s="14"/>
      <c r="BM5302" s="14"/>
      <c r="BN5302" s="14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2"/>
      <c r="L5303" s="12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4"/>
      <c r="BK5303" s="14"/>
      <c r="BL5303" s="14"/>
      <c r="BM5303" s="14"/>
      <c r="BN5303" s="14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2"/>
      <c r="L5304" s="12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4"/>
      <c r="BK5304" s="14"/>
      <c r="BL5304" s="14"/>
      <c r="BM5304" s="14"/>
      <c r="BN5304" s="14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2"/>
      <c r="L5305" s="12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4"/>
      <c r="BK5305" s="14"/>
      <c r="BL5305" s="14"/>
      <c r="BM5305" s="14"/>
      <c r="BN5305" s="14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2"/>
      <c r="L5306" s="12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4"/>
      <c r="BK5306" s="14"/>
      <c r="BL5306" s="14"/>
      <c r="BM5306" s="14"/>
      <c r="BN5306" s="14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2"/>
      <c r="L5307" s="12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4"/>
      <c r="BK5307" s="14"/>
      <c r="BL5307" s="14"/>
      <c r="BM5307" s="14"/>
      <c r="BN5307" s="14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2"/>
      <c r="L5308" s="12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4"/>
      <c r="BK5308" s="14"/>
      <c r="BL5308" s="14"/>
      <c r="BM5308" s="14"/>
      <c r="BN5308" s="14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2"/>
      <c r="L5309" s="12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4"/>
      <c r="BK5309" s="14"/>
      <c r="BL5309" s="14"/>
      <c r="BM5309" s="14"/>
      <c r="BN5309" s="14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2"/>
      <c r="L5310" s="12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4"/>
      <c r="BK5310" s="14"/>
      <c r="BL5310" s="14"/>
      <c r="BM5310" s="14"/>
      <c r="BN5310" s="14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2"/>
      <c r="L5311" s="12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4"/>
      <c r="BK5311" s="14"/>
      <c r="BL5311" s="14"/>
      <c r="BM5311" s="14"/>
      <c r="BN5311" s="14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2"/>
      <c r="L5312" s="12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4"/>
      <c r="BK5312" s="14"/>
      <c r="BL5312" s="14"/>
      <c r="BM5312" s="14"/>
      <c r="BN5312" s="14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2"/>
      <c r="L5313" s="12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4"/>
      <c r="BK5313" s="14"/>
      <c r="BL5313" s="14"/>
      <c r="BM5313" s="14"/>
      <c r="BN5313" s="14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2"/>
      <c r="L5314" s="12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4"/>
      <c r="BK5314" s="14"/>
      <c r="BL5314" s="14"/>
      <c r="BM5314" s="14"/>
      <c r="BN5314" s="14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2"/>
      <c r="L5315" s="12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4"/>
      <c r="BK5315" s="14"/>
      <c r="BL5315" s="14"/>
      <c r="BM5315" s="14"/>
      <c r="BN5315" s="14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2"/>
      <c r="L5316" s="12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4"/>
      <c r="BK5316" s="14"/>
      <c r="BL5316" s="14"/>
      <c r="BM5316" s="14"/>
      <c r="BN5316" s="14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2"/>
      <c r="L5317" s="12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4"/>
      <c r="BK5317" s="14"/>
      <c r="BL5317" s="14"/>
      <c r="BM5317" s="14"/>
      <c r="BN5317" s="14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2"/>
      <c r="L5318" s="12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4"/>
      <c r="BK5318" s="14"/>
      <c r="BL5318" s="14"/>
      <c r="BM5318" s="14"/>
      <c r="BN5318" s="14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2"/>
      <c r="L5319" s="12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4"/>
      <c r="BK5319" s="14"/>
      <c r="BL5319" s="14"/>
      <c r="BM5319" s="14"/>
      <c r="BN5319" s="14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2"/>
      <c r="L5320" s="12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4"/>
      <c r="BK5320" s="14"/>
      <c r="BL5320" s="14"/>
      <c r="BM5320" s="14"/>
      <c r="BN5320" s="14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2"/>
      <c r="L5321" s="12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4"/>
      <c r="BK5321" s="14"/>
      <c r="BL5321" s="14"/>
      <c r="BM5321" s="14"/>
      <c r="BN5321" s="14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2"/>
      <c r="L5322" s="12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4"/>
      <c r="BK5322" s="14"/>
      <c r="BL5322" s="14"/>
      <c r="BM5322" s="14"/>
      <c r="BN5322" s="14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2"/>
      <c r="L5323" s="12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4"/>
      <c r="BK5323" s="14"/>
      <c r="BL5323" s="14"/>
      <c r="BM5323" s="14"/>
      <c r="BN5323" s="14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2"/>
      <c r="L5324" s="12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4"/>
      <c r="BK5324" s="14"/>
      <c r="BL5324" s="14"/>
      <c r="BM5324" s="14"/>
      <c r="BN5324" s="14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2"/>
      <c r="L5325" s="12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4"/>
      <c r="BK5325" s="14"/>
      <c r="BL5325" s="14"/>
      <c r="BM5325" s="14"/>
      <c r="BN5325" s="14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2"/>
      <c r="L5326" s="12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4"/>
      <c r="BK5326" s="14"/>
      <c r="BL5326" s="14"/>
      <c r="BM5326" s="14"/>
      <c r="BN5326" s="14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2"/>
      <c r="L5327" s="12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4"/>
      <c r="BK5327" s="14"/>
      <c r="BL5327" s="14"/>
      <c r="BM5327" s="14"/>
      <c r="BN5327" s="14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2"/>
      <c r="L5328" s="12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4"/>
      <c r="BK5328" s="14"/>
      <c r="BL5328" s="14"/>
      <c r="BM5328" s="14"/>
      <c r="BN5328" s="14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2"/>
      <c r="L5329" s="12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4"/>
      <c r="BK5329" s="14"/>
      <c r="BL5329" s="14"/>
      <c r="BM5329" s="14"/>
      <c r="BN5329" s="14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2"/>
      <c r="L5330" s="12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4"/>
      <c r="BK5330" s="14"/>
      <c r="BL5330" s="14"/>
      <c r="BM5330" s="14"/>
      <c r="BN5330" s="14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2"/>
      <c r="L5331" s="12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4"/>
      <c r="BK5331" s="14"/>
      <c r="BL5331" s="14"/>
      <c r="BM5331" s="14"/>
      <c r="BN5331" s="14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2"/>
      <c r="L5332" s="12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4"/>
      <c r="BK5332" s="14"/>
      <c r="BL5332" s="14"/>
      <c r="BM5332" s="14"/>
      <c r="BN5332" s="14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2"/>
      <c r="L5333" s="12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4"/>
      <c r="BK5333" s="14"/>
      <c r="BL5333" s="14"/>
      <c r="BM5333" s="14"/>
      <c r="BN5333" s="14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2"/>
      <c r="L5334" s="12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4"/>
      <c r="BK5334" s="14"/>
      <c r="BL5334" s="14"/>
      <c r="BM5334" s="14"/>
      <c r="BN5334" s="14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2"/>
      <c r="L5335" s="12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4"/>
      <c r="BK5335" s="14"/>
      <c r="BL5335" s="14"/>
      <c r="BM5335" s="14"/>
      <c r="BN5335" s="14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2"/>
      <c r="L5336" s="12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4"/>
      <c r="BK5336" s="14"/>
      <c r="BL5336" s="14"/>
      <c r="BM5336" s="14"/>
      <c r="BN5336" s="14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2"/>
      <c r="L5337" s="12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4"/>
      <c r="BK5337" s="14"/>
      <c r="BL5337" s="14"/>
      <c r="BM5337" s="14"/>
      <c r="BN5337" s="14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2"/>
      <c r="L5338" s="12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4"/>
      <c r="BK5338" s="14"/>
      <c r="BL5338" s="14"/>
      <c r="BM5338" s="14"/>
      <c r="BN5338" s="14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2"/>
      <c r="L5339" s="12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4"/>
      <c r="BK5339" s="14"/>
      <c r="BL5339" s="14"/>
      <c r="BM5339" s="14"/>
      <c r="BN5339" s="14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2"/>
      <c r="L5340" s="12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4"/>
      <c r="BK5340" s="14"/>
      <c r="BL5340" s="14"/>
      <c r="BM5340" s="14"/>
      <c r="BN5340" s="14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2"/>
      <c r="L5341" s="12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4"/>
      <c r="BK5341" s="14"/>
      <c r="BL5341" s="14"/>
      <c r="BM5341" s="14"/>
      <c r="BN5341" s="14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2"/>
      <c r="L5342" s="12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4"/>
      <c r="BK5342" s="14"/>
      <c r="BL5342" s="14"/>
      <c r="BM5342" s="14"/>
      <c r="BN5342" s="14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2"/>
      <c r="L5343" s="12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4"/>
      <c r="BK5343" s="14"/>
      <c r="BL5343" s="14"/>
      <c r="BM5343" s="14"/>
      <c r="BN5343" s="14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2"/>
      <c r="L5344" s="12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4"/>
      <c r="BK5344" s="14"/>
      <c r="BL5344" s="14"/>
      <c r="BM5344" s="14"/>
      <c r="BN5344" s="14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2"/>
      <c r="L5345" s="12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4"/>
      <c r="BK5345" s="14"/>
      <c r="BL5345" s="14"/>
      <c r="BM5345" s="14"/>
      <c r="BN5345" s="14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2"/>
      <c r="L5346" s="12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4"/>
      <c r="BK5346" s="14"/>
      <c r="BL5346" s="14"/>
      <c r="BM5346" s="14"/>
      <c r="BN5346" s="14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2"/>
      <c r="L5347" s="12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4"/>
      <c r="BK5347" s="14"/>
      <c r="BL5347" s="14"/>
      <c r="BM5347" s="14"/>
      <c r="BN5347" s="14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2"/>
      <c r="L5348" s="12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4"/>
      <c r="BK5348" s="14"/>
      <c r="BL5348" s="14"/>
      <c r="BM5348" s="14"/>
      <c r="BN5348" s="14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2"/>
      <c r="L5349" s="12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4"/>
      <c r="BK5349" s="14"/>
      <c r="BL5349" s="14"/>
      <c r="BM5349" s="14"/>
      <c r="BN5349" s="14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2"/>
      <c r="L5350" s="12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4"/>
      <c r="BK5350" s="14"/>
      <c r="BL5350" s="14"/>
      <c r="BM5350" s="14"/>
      <c r="BN5350" s="14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2"/>
      <c r="L5351" s="12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4"/>
      <c r="BK5351" s="14"/>
      <c r="BL5351" s="14"/>
      <c r="BM5351" s="14"/>
      <c r="BN5351" s="14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2"/>
      <c r="L5352" s="12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4"/>
      <c r="BK5352" s="14"/>
      <c r="BL5352" s="14"/>
      <c r="BM5352" s="14"/>
      <c r="BN5352" s="14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2"/>
      <c r="L5353" s="12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4"/>
      <c r="BK5353" s="14"/>
      <c r="BL5353" s="14"/>
      <c r="BM5353" s="14"/>
      <c r="BN5353" s="14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2"/>
      <c r="L5354" s="12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4"/>
      <c r="BK5354" s="14"/>
      <c r="BL5354" s="14"/>
      <c r="BM5354" s="14"/>
      <c r="BN5354" s="14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2"/>
      <c r="L5355" s="12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4"/>
      <c r="BK5355" s="14"/>
      <c r="BL5355" s="14"/>
      <c r="BM5355" s="14"/>
      <c r="BN5355" s="14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2"/>
      <c r="L5356" s="12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4"/>
      <c r="BK5356" s="14"/>
      <c r="BL5356" s="14"/>
      <c r="BM5356" s="14"/>
      <c r="BN5356" s="14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2"/>
      <c r="L5357" s="12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4"/>
      <c r="BK5357" s="14"/>
      <c r="BL5357" s="14"/>
      <c r="BM5357" s="14"/>
      <c r="BN5357" s="14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2"/>
      <c r="L5358" s="12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4"/>
      <c r="BK5358" s="14"/>
      <c r="BL5358" s="14"/>
      <c r="BM5358" s="14"/>
      <c r="BN5358" s="14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2"/>
      <c r="L5359" s="12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4"/>
      <c r="BK5359" s="14"/>
      <c r="BL5359" s="14"/>
      <c r="BM5359" s="14"/>
      <c r="BN5359" s="14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2"/>
      <c r="L5360" s="12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4"/>
      <c r="BK5360" s="14"/>
      <c r="BL5360" s="14"/>
      <c r="BM5360" s="14"/>
      <c r="BN5360" s="14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2"/>
      <c r="L5361" s="12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4"/>
      <c r="BK5361" s="14"/>
      <c r="BL5361" s="14"/>
      <c r="BM5361" s="14"/>
      <c r="BN5361" s="14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2"/>
      <c r="L5362" s="12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4"/>
      <c r="BK5362" s="14"/>
      <c r="BL5362" s="14"/>
      <c r="BM5362" s="14"/>
      <c r="BN5362" s="14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2"/>
      <c r="L5363" s="12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4"/>
      <c r="BK5363" s="14"/>
      <c r="BL5363" s="14"/>
      <c r="BM5363" s="14"/>
      <c r="BN5363" s="14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2"/>
      <c r="L5364" s="12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4"/>
      <c r="BK5364" s="14"/>
      <c r="BL5364" s="14"/>
      <c r="BM5364" s="14"/>
      <c r="BN5364" s="14"/>
    </row>
    <row r="5365" spans="4:66" s="15" customFormat="1" x14ac:dyDescent="0.25">
      <c r="K5365" s="17"/>
      <c r="L5365" s="17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  <c r="BG5365" s="18"/>
      <c r="BH5365" s="18"/>
      <c r="BI5365" s="18"/>
      <c r="BJ5365" s="19"/>
      <c r="BK5365" s="19"/>
      <c r="BL5365" s="19"/>
      <c r="BM5365" s="19"/>
      <c r="BN5365" s="19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2"/>
      <c r="L5366" s="12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4"/>
      <c r="BK5366" s="14"/>
      <c r="BL5366" s="14"/>
      <c r="BM5366" s="14"/>
      <c r="BN5366" s="14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2"/>
      <c r="L5367" s="12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4"/>
      <c r="BK5367" s="14"/>
      <c r="BL5367" s="14"/>
      <c r="BM5367" s="14"/>
      <c r="BN5367" s="14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2"/>
      <c r="L5368" s="12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4"/>
      <c r="BK5368" s="14"/>
      <c r="BL5368" s="14"/>
      <c r="BM5368" s="14"/>
      <c r="BN5368" s="14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2"/>
      <c r="L5369" s="12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4"/>
      <c r="BK5369" s="14"/>
      <c r="BL5369" s="14"/>
      <c r="BM5369" s="14"/>
      <c r="BN5369" s="14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2"/>
      <c r="L5370" s="12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4"/>
      <c r="BK5370" s="14"/>
      <c r="BL5370" s="14"/>
      <c r="BM5370" s="14"/>
      <c r="BN5370" s="14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2"/>
      <c r="L5371" s="12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4"/>
      <c r="BK5371" s="14"/>
      <c r="BL5371" s="14"/>
      <c r="BM5371" s="14"/>
      <c r="BN5371" s="14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2"/>
      <c r="L5372" s="12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4"/>
      <c r="BK5372" s="14"/>
      <c r="BL5372" s="14"/>
      <c r="BM5372" s="14"/>
      <c r="BN5372" s="14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2"/>
      <c r="L5373" s="12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4"/>
      <c r="BK5373" s="14"/>
      <c r="BL5373" s="14"/>
      <c r="BM5373" s="14"/>
      <c r="BN5373" s="14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2"/>
      <c r="L5374" s="12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4"/>
      <c r="BK5374" s="14"/>
      <c r="BL5374" s="14"/>
      <c r="BM5374" s="14"/>
      <c r="BN5374" s="14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2"/>
      <c r="L5375" s="12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4"/>
      <c r="BK5375" s="14"/>
      <c r="BL5375" s="14"/>
      <c r="BM5375" s="14"/>
      <c r="BN5375" s="14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2"/>
      <c r="L5376" s="12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4"/>
      <c r="BK5376" s="14"/>
      <c r="BL5376" s="14"/>
      <c r="BM5376" s="14"/>
      <c r="BN5376" s="14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2"/>
      <c r="L5377" s="12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4"/>
      <c r="BK5377" s="14"/>
      <c r="BL5377" s="14"/>
      <c r="BM5377" s="14"/>
      <c r="BN5377" s="14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2"/>
      <c r="L5378" s="12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4"/>
      <c r="BK5378" s="14"/>
      <c r="BL5378" s="14"/>
      <c r="BM5378" s="14"/>
      <c r="BN5378" s="14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2"/>
      <c r="L5379" s="12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4"/>
      <c r="BK5379" s="14"/>
      <c r="BL5379" s="14"/>
      <c r="BM5379" s="14"/>
      <c r="BN5379" s="14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2"/>
      <c r="L5380" s="12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4"/>
      <c r="BK5380" s="14"/>
      <c r="BL5380" s="14"/>
      <c r="BM5380" s="14"/>
      <c r="BN5380" s="14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2"/>
      <c r="L5381" s="12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4"/>
      <c r="BK5381" s="14"/>
      <c r="BL5381" s="14"/>
      <c r="BM5381" s="14"/>
      <c r="BN5381" s="14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2"/>
      <c r="L5382" s="12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4"/>
      <c r="BK5382" s="14"/>
      <c r="BL5382" s="14"/>
      <c r="BM5382" s="14"/>
      <c r="BN5382" s="14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2"/>
      <c r="L5383" s="12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4"/>
      <c r="BK5383" s="14"/>
      <c r="BL5383" s="14"/>
      <c r="BM5383" s="14"/>
      <c r="BN5383" s="14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2"/>
      <c r="L5384" s="12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4"/>
      <c r="BK5384" s="14"/>
      <c r="BL5384" s="14"/>
      <c r="BM5384" s="14"/>
      <c r="BN5384" s="14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2"/>
      <c r="L5385" s="12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4"/>
      <c r="BK5385" s="14"/>
      <c r="BL5385" s="14"/>
      <c r="BM5385" s="14"/>
      <c r="BN5385" s="14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2"/>
      <c r="L5386" s="12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4"/>
      <c r="BK5386" s="14"/>
      <c r="BL5386" s="14"/>
      <c r="BM5386" s="14"/>
      <c r="BN5386" s="14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2"/>
      <c r="L5387" s="12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4"/>
      <c r="BK5387" s="14"/>
      <c r="BL5387" s="14"/>
      <c r="BM5387" s="14"/>
      <c r="BN5387" s="14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2"/>
      <c r="L5388" s="12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4"/>
      <c r="BK5388" s="14"/>
      <c r="BL5388" s="14"/>
      <c r="BM5388" s="14"/>
      <c r="BN5388" s="14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2"/>
      <c r="L5389" s="12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4"/>
      <c r="BK5389" s="14"/>
      <c r="BL5389" s="14"/>
      <c r="BM5389" s="14"/>
      <c r="BN5389" s="14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2"/>
      <c r="L5390" s="12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4"/>
      <c r="BK5390" s="14"/>
      <c r="BL5390" s="14"/>
      <c r="BM5390" s="14"/>
      <c r="BN5390" s="14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2"/>
      <c r="L5391" s="12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4"/>
      <c r="BK5391" s="14"/>
      <c r="BL5391" s="14"/>
      <c r="BM5391" s="14"/>
      <c r="BN5391" s="14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2"/>
      <c r="L5392" s="12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4"/>
      <c r="BK5392" s="14"/>
      <c r="BL5392" s="14"/>
      <c r="BM5392" s="14"/>
      <c r="BN5392" s="14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2"/>
      <c r="L5393" s="12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4"/>
      <c r="BK5393" s="14"/>
      <c r="BL5393" s="14"/>
      <c r="BM5393" s="14"/>
      <c r="BN5393" s="14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2"/>
      <c r="L5394" s="12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4"/>
      <c r="BK5394" s="14"/>
      <c r="BL5394" s="14"/>
      <c r="BM5394" s="14"/>
      <c r="BN5394" s="14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2"/>
      <c r="L5395" s="12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4"/>
      <c r="BK5395" s="14"/>
      <c r="BL5395" s="14"/>
      <c r="BM5395" s="14"/>
      <c r="BN5395" s="14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2"/>
      <c r="L5396" s="12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4"/>
      <c r="BK5396" s="14"/>
      <c r="BL5396" s="14"/>
      <c r="BM5396" s="14"/>
      <c r="BN5396" s="14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2"/>
      <c r="L5397" s="12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4"/>
      <c r="BK5397" s="14"/>
      <c r="BL5397" s="14"/>
      <c r="BM5397" s="14"/>
      <c r="BN5397" s="14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2"/>
      <c r="L5398" s="12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4"/>
      <c r="BK5398" s="14"/>
      <c r="BL5398" s="14"/>
      <c r="BM5398" s="14"/>
      <c r="BN5398" s="14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2"/>
      <c r="L5399" s="12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4"/>
      <c r="BK5399" s="14"/>
      <c r="BL5399" s="14"/>
      <c r="BM5399" s="14"/>
      <c r="BN5399" s="14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2"/>
      <c r="L5400" s="12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4"/>
      <c r="BK5400" s="14"/>
      <c r="BL5400" s="14"/>
      <c r="BM5400" s="14"/>
      <c r="BN5400" s="14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2"/>
      <c r="L5401" s="12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4"/>
      <c r="BK5401" s="14"/>
      <c r="BL5401" s="14"/>
      <c r="BM5401" s="14"/>
      <c r="BN5401" s="14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2"/>
      <c r="L5402" s="12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4"/>
      <c r="BK5402" s="14"/>
      <c r="BL5402" s="14"/>
      <c r="BM5402" s="14"/>
      <c r="BN5402" s="14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2"/>
      <c r="L5403" s="12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4"/>
      <c r="BK5403" s="14"/>
      <c r="BL5403" s="14"/>
      <c r="BM5403" s="14"/>
      <c r="BN5403" s="14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2"/>
      <c r="L5404" s="12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4"/>
      <c r="BK5404" s="14"/>
      <c r="BL5404" s="14"/>
      <c r="BM5404" s="14"/>
      <c r="BN5404" s="14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2"/>
      <c r="L5405" s="12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4"/>
      <c r="BK5405" s="14"/>
      <c r="BL5405" s="14"/>
      <c r="BM5405" s="14"/>
      <c r="BN5405" s="14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2"/>
      <c r="L5406" s="12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4"/>
      <c r="BK5406" s="14"/>
      <c r="BL5406" s="14"/>
      <c r="BM5406" s="14"/>
      <c r="BN5406" s="14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2"/>
      <c r="L5407" s="12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4"/>
      <c r="BK5407" s="14"/>
      <c r="BL5407" s="14"/>
      <c r="BM5407" s="14"/>
      <c r="BN5407" s="14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2"/>
      <c r="L5408" s="12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4"/>
      <c r="BK5408" s="14"/>
      <c r="BL5408" s="14"/>
      <c r="BM5408" s="14"/>
      <c r="BN5408" s="14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2"/>
      <c r="L5409" s="12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4"/>
      <c r="BK5409" s="14"/>
      <c r="BL5409" s="14"/>
      <c r="BM5409" s="14"/>
      <c r="BN5409" s="14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2"/>
      <c r="L5410" s="12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4"/>
      <c r="BK5410" s="14"/>
      <c r="BL5410" s="14"/>
      <c r="BM5410" s="14"/>
      <c r="BN5410" s="14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2"/>
      <c r="L5411" s="12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4"/>
      <c r="BK5411" s="14"/>
      <c r="BL5411" s="14"/>
      <c r="BM5411" s="14"/>
      <c r="BN5411" s="14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2"/>
      <c r="L5412" s="12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4"/>
      <c r="BK5412" s="14"/>
      <c r="BL5412" s="14"/>
      <c r="BM5412" s="14"/>
      <c r="BN5412" s="14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2"/>
      <c r="L5413" s="12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4"/>
      <c r="BK5413" s="14"/>
      <c r="BL5413" s="14"/>
      <c r="BM5413" s="14"/>
      <c r="BN5413" s="14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2"/>
      <c r="L5414" s="12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4"/>
      <c r="BK5414" s="14"/>
      <c r="BL5414" s="14"/>
      <c r="BM5414" s="14"/>
      <c r="BN5414" s="14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2"/>
      <c r="L5415" s="12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4"/>
      <c r="BK5415" s="14"/>
      <c r="BL5415" s="14"/>
      <c r="BM5415" s="14"/>
      <c r="BN5415" s="14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2"/>
      <c r="L5416" s="12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4"/>
      <c r="BK5416" s="14"/>
      <c r="BL5416" s="14"/>
      <c r="BM5416" s="14"/>
      <c r="BN5416" s="14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2"/>
      <c r="L5417" s="12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4"/>
      <c r="BK5417" s="14"/>
      <c r="BL5417" s="14"/>
      <c r="BM5417" s="14"/>
      <c r="BN5417" s="14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2"/>
      <c r="L5418" s="12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4"/>
      <c r="BK5418" s="14"/>
      <c r="BL5418" s="14"/>
      <c r="BM5418" s="14"/>
      <c r="BN5418" s="14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2"/>
      <c r="L5419" s="12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4"/>
      <c r="BK5419" s="14"/>
      <c r="BL5419" s="14"/>
      <c r="BM5419" s="14"/>
      <c r="BN5419" s="14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2"/>
      <c r="L5420" s="12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4"/>
      <c r="BK5420" s="14"/>
      <c r="BL5420" s="14"/>
      <c r="BM5420" s="14"/>
      <c r="BN5420" s="14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2"/>
      <c r="L5421" s="12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4"/>
      <c r="BK5421" s="14"/>
      <c r="BL5421" s="14"/>
      <c r="BM5421" s="14"/>
      <c r="BN5421" s="14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2"/>
      <c r="L5422" s="12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4"/>
      <c r="BK5422" s="14"/>
      <c r="BL5422" s="14"/>
      <c r="BM5422" s="14"/>
      <c r="BN5422" s="14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2"/>
      <c r="L5423" s="12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4"/>
      <c r="BK5423" s="14"/>
      <c r="BL5423" s="14"/>
      <c r="BM5423" s="14"/>
      <c r="BN5423" s="14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2"/>
      <c r="L5424" s="12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4"/>
      <c r="BK5424" s="14"/>
      <c r="BL5424" s="14"/>
      <c r="BM5424" s="14"/>
      <c r="BN5424" s="14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2"/>
      <c r="L5425" s="12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4"/>
      <c r="BK5425" s="14"/>
      <c r="BL5425" s="14"/>
      <c r="BM5425" s="14"/>
      <c r="BN5425" s="14"/>
    </row>
    <row r="5426" spans="4:66" s="15" customFormat="1" x14ac:dyDescent="0.25">
      <c r="K5426" s="17"/>
      <c r="L5426" s="17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  <c r="BG5426" s="18"/>
      <c r="BH5426" s="18"/>
      <c r="BI5426" s="18"/>
      <c r="BJ5426" s="19"/>
      <c r="BK5426" s="19"/>
      <c r="BL5426" s="19"/>
      <c r="BM5426" s="19"/>
      <c r="BN5426" s="19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2"/>
      <c r="L5427" s="12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4"/>
      <c r="BK5427" s="14"/>
      <c r="BL5427" s="14"/>
      <c r="BM5427" s="14"/>
      <c r="BN5427" s="14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2"/>
      <c r="L5428" s="12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4"/>
      <c r="BK5428" s="14"/>
      <c r="BL5428" s="14"/>
      <c r="BM5428" s="14"/>
      <c r="BN5428" s="14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2"/>
      <c r="L5429" s="12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4"/>
      <c r="BK5429" s="14"/>
      <c r="BL5429" s="14"/>
      <c r="BM5429" s="14"/>
      <c r="BN5429" s="14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2"/>
      <c r="L5430" s="12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4"/>
      <c r="BK5430" s="14"/>
      <c r="BL5430" s="14"/>
      <c r="BM5430" s="14"/>
      <c r="BN5430" s="14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2"/>
      <c r="L5431" s="12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4"/>
      <c r="BK5431" s="14"/>
      <c r="BL5431" s="14"/>
      <c r="BM5431" s="14"/>
      <c r="BN5431" s="14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2"/>
      <c r="L5432" s="12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4"/>
      <c r="BK5432" s="14"/>
      <c r="BL5432" s="14"/>
      <c r="BM5432" s="14"/>
      <c r="BN5432" s="14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2"/>
      <c r="L5433" s="12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4"/>
      <c r="BK5433" s="14"/>
      <c r="BL5433" s="14"/>
      <c r="BM5433" s="14"/>
      <c r="BN5433" s="14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2"/>
      <c r="L5434" s="12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4"/>
      <c r="BK5434" s="14"/>
      <c r="BL5434" s="14"/>
      <c r="BM5434" s="14"/>
      <c r="BN5434" s="14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2"/>
      <c r="L5435" s="12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4"/>
      <c r="BK5435" s="14"/>
      <c r="BL5435" s="14"/>
      <c r="BM5435" s="14"/>
      <c r="BN5435" s="14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2"/>
      <c r="L5436" s="12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4"/>
      <c r="BK5436" s="14"/>
      <c r="BL5436" s="14"/>
      <c r="BM5436" s="14"/>
      <c r="BN5436" s="14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2"/>
      <c r="L5437" s="12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4"/>
      <c r="BK5437" s="14"/>
      <c r="BL5437" s="14"/>
      <c r="BM5437" s="14"/>
      <c r="BN5437" s="14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2"/>
      <c r="L5438" s="12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4"/>
      <c r="BK5438" s="14"/>
      <c r="BL5438" s="14"/>
      <c r="BM5438" s="14"/>
      <c r="BN5438" s="14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2"/>
      <c r="L5439" s="12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4"/>
      <c r="BK5439" s="14"/>
      <c r="BL5439" s="14"/>
      <c r="BM5439" s="14"/>
      <c r="BN5439" s="14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2"/>
      <c r="L5440" s="12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4"/>
      <c r="BK5440" s="14"/>
      <c r="BL5440" s="14"/>
      <c r="BM5440" s="14"/>
      <c r="BN5440" s="14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2"/>
      <c r="L5441" s="12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4"/>
      <c r="BK5441" s="14"/>
      <c r="BL5441" s="14"/>
      <c r="BM5441" s="14"/>
      <c r="BN5441" s="14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2"/>
      <c r="L5442" s="12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4"/>
      <c r="BK5442" s="14"/>
      <c r="BL5442" s="14"/>
      <c r="BM5442" s="14"/>
      <c r="BN5442" s="14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2"/>
      <c r="L5443" s="12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4"/>
      <c r="BK5443" s="14"/>
      <c r="BL5443" s="14"/>
      <c r="BM5443" s="14"/>
      <c r="BN5443" s="14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2"/>
      <c r="L5444" s="12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4"/>
      <c r="BK5444" s="14"/>
      <c r="BL5444" s="14"/>
      <c r="BM5444" s="14"/>
      <c r="BN5444" s="14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2"/>
      <c r="L5445" s="12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4"/>
      <c r="BK5445" s="14"/>
      <c r="BL5445" s="14"/>
      <c r="BM5445" s="14"/>
      <c r="BN5445" s="14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2"/>
      <c r="L5446" s="12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4"/>
      <c r="BK5446" s="14"/>
      <c r="BL5446" s="14"/>
      <c r="BM5446" s="14"/>
      <c r="BN5446" s="14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2"/>
      <c r="L5447" s="12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4"/>
      <c r="BK5447" s="14"/>
      <c r="BL5447" s="14"/>
      <c r="BM5447" s="14"/>
      <c r="BN5447" s="14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2"/>
      <c r="L5448" s="12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4"/>
      <c r="BK5448" s="14"/>
      <c r="BL5448" s="14"/>
      <c r="BM5448" s="14"/>
      <c r="BN5448" s="14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2"/>
      <c r="L5449" s="12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4"/>
      <c r="BK5449" s="14"/>
      <c r="BL5449" s="14"/>
      <c r="BM5449" s="14"/>
      <c r="BN5449" s="14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2"/>
      <c r="L5450" s="12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4"/>
      <c r="BK5450" s="14"/>
      <c r="BL5450" s="14"/>
      <c r="BM5450" s="14"/>
      <c r="BN5450" s="14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2"/>
      <c r="L5451" s="12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4"/>
      <c r="BK5451" s="14"/>
      <c r="BL5451" s="14"/>
      <c r="BM5451" s="14"/>
      <c r="BN5451" s="14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2"/>
      <c r="L5452" s="12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4"/>
      <c r="BK5452" s="14"/>
      <c r="BL5452" s="14"/>
      <c r="BM5452" s="14"/>
      <c r="BN5452" s="14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2"/>
      <c r="L5453" s="12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4"/>
      <c r="BK5453" s="14"/>
      <c r="BL5453" s="14"/>
      <c r="BM5453" s="14"/>
      <c r="BN5453" s="14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2"/>
      <c r="L5454" s="12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4"/>
      <c r="BK5454" s="14"/>
      <c r="BL5454" s="14"/>
      <c r="BM5454" s="14"/>
      <c r="BN5454" s="14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2"/>
      <c r="L5455" s="12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4"/>
      <c r="BK5455" s="14"/>
      <c r="BL5455" s="14"/>
      <c r="BM5455" s="14"/>
      <c r="BN5455" s="14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2"/>
      <c r="L5456" s="12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4"/>
      <c r="BK5456" s="14"/>
      <c r="BL5456" s="14"/>
      <c r="BM5456" s="14"/>
      <c r="BN5456" s="14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2"/>
      <c r="L5457" s="12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4"/>
      <c r="BK5457" s="14"/>
      <c r="BL5457" s="14"/>
      <c r="BM5457" s="14"/>
      <c r="BN5457" s="14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2"/>
      <c r="L5458" s="12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4"/>
      <c r="BK5458" s="14"/>
      <c r="BL5458" s="14"/>
      <c r="BM5458" s="14"/>
      <c r="BN5458" s="14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2"/>
      <c r="L5459" s="12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4"/>
      <c r="BK5459" s="14"/>
      <c r="BL5459" s="14"/>
      <c r="BM5459" s="14"/>
      <c r="BN5459" s="14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2"/>
      <c r="L5460" s="12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4"/>
      <c r="BK5460" s="14"/>
      <c r="BL5460" s="14"/>
      <c r="BM5460" s="14"/>
      <c r="BN5460" s="14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2"/>
      <c r="L5461" s="12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4"/>
      <c r="BK5461" s="14"/>
      <c r="BL5461" s="14"/>
      <c r="BM5461" s="14"/>
      <c r="BN5461" s="14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2"/>
      <c r="L5462" s="12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4"/>
      <c r="BK5462" s="14"/>
      <c r="BL5462" s="14"/>
      <c r="BM5462" s="14"/>
      <c r="BN5462" s="14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2"/>
      <c r="L5463" s="12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4"/>
      <c r="BK5463" s="14"/>
      <c r="BL5463" s="14"/>
      <c r="BM5463" s="14"/>
      <c r="BN5463" s="14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2"/>
      <c r="L5464" s="12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4"/>
      <c r="BK5464" s="14"/>
      <c r="BL5464" s="14"/>
      <c r="BM5464" s="14"/>
      <c r="BN5464" s="14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2"/>
      <c r="L5465" s="12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4"/>
      <c r="BK5465" s="14"/>
      <c r="BL5465" s="14"/>
      <c r="BM5465" s="14"/>
      <c r="BN5465" s="14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2"/>
      <c r="L5466" s="12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4"/>
      <c r="BK5466" s="14"/>
      <c r="BL5466" s="14"/>
      <c r="BM5466" s="14"/>
      <c r="BN5466" s="14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2"/>
      <c r="L5467" s="12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4"/>
      <c r="BK5467" s="14"/>
      <c r="BL5467" s="14"/>
      <c r="BM5467" s="14"/>
      <c r="BN5467" s="14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2"/>
      <c r="L5468" s="12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4"/>
      <c r="BK5468" s="14"/>
      <c r="BL5468" s="14"/>
      <c r="BM5468" s="14"/>
      <c r="BN5468" s="14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2"/>
      <c r="L5469" s="12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4"/>
      <c r="BK5469" s="14"/>
      <c r="BL5469" s="14"/>
      <c r="BM5469" s="14"/>
      <c r="BN5469" s="14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2"/>
      <c r="L5470" s="12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4"/>
      <c r="BK5470" s="14"/>
      <c r="BL5470" s="14"/>
      <c r="BM5470" s="14"/>
      <c r="BN5470" s="14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2"/>
      <c r="L5471" s="12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4"/>
      <c r="BK5471" s="14"/>
      <c r="BL5471" s="14"/>
      <c r="BM5471" s="14"/>
      <c r="BN5471" s="14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2"/>
      <c r="L5472" s="12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4"/>
      <c r="BK5472" s="14"/>
      <c r="BL5472" s="14"/>
      <c r="BM5472" s="14"/>
      <c r="BN5472" s="14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2"/>
      <c r="L5473" s="12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4"/>
      <c r="BK5473" s="14"/>
      <c r="BL5473" s="14"/>
      <c r="BM5473" s="14"/>
      <c r="BN5473" s="14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2"/>
      <c r="L5474" s="12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4"/>
      <c r="BK5474" s="14"/>
      <c r="BL5474" s="14"/>
      <c r="BM5474" s="14"/>
      <c r="BN5474" s="14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2"/>
      <c r="L5475" s="12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4"/>
      <c r="BK5475" s="14"/>
      <c r="BL5475" s="14"/>
      <c r="BM5475" s="14"/>
      <c r="BN5475" s="14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2"/>
      <c r="L5476" s="12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4"/>
      <c r="BK5476" s="14"/>
      <c r="BL5476" s="14"/>
      <c r="BM5476" s="14"/>
      <c r="BN5476" s="14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2"/>
      <c r="L5477" s="12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4"/>
      <c r="BK5477" s="14"/>
      <c r="BL5477" s="14"/>
      <c r="BM5477" s="14"/>
      <c r="BN5477" s="14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2"/>
      <c r="L5478" s="12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4"/>
      <c r="BK5478" s="14"/>
      <c r="BL5478" s="14"/>
      <c r="BM5478" s="14"/>
      <c r="BN5478" s="14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2"/>
      <c r="L5479" s="12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4"/>
      <c r="BK5479" s="14"/>
      <c r="BL5479" s="14"/>
      <c r="BM5479" s="14"/>
      <c r="BN5479" s="14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2"/>
      <c r="L5480" s="12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4"/>
      <c r="BK5480" s="14"/>
      <c r="BL5480" s="14"/>
      <c r="BM5480" s="14"/>
      <c r="BN5480" s="14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2"/>
      <c r="L5481" s="12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4"/>
      <c r="BK5481" s="14"/>
      <c r="BL5481" s="14"/>
      <c r="BM5481" s="14"/>
      <c r="BN5481" s="14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2"/>
      <c r="L5482" s="12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4"/>
      <c r="BK5482" s="14"/>
      <c r="BL5482" s="14"/>
      <c r="BM5482" s="14"/>
      <c r="BN5482" s="14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2"/>
      <c r="L5483" s="12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4"/>
      <c r="BK5483" s="14"/>
      <c r="BL5483" s="14"/>
      <c r="BM5483" s="14"/>
      <c r="BN5483" s="14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2"/>
      <c r="L5484" s="12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4"/>
      <c r="BK5484" s="14"/>
      <c r="BL5484" s="14"/>
      <c r="BM5484" s="14"/>
      <c r="BN5484" s="14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2"/>
      <c r="L5485" s="12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4"/>
      <c r="BK5485" s="14"/>
      <c r="BL5485" s="14"/>
      <c r="BM5485" s="14"/>
      <c r="BN5485" s="14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2"/>
      <c r="L5486" s="12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4"/>
      <c r="BK5486" s="14"/>
      <c r="BL5486" s="14"/>
      <c r="BM5486" s="14"/>
      <c r="BN5486" s="14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2"/>
      <c r="L5487" s="12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4"/>
      <c r="BK5487" s="14"/>
      <c r="BL5487" s="14"/>
      <c r="BM5487" s="14"/>
      <c r="BN5487" s="14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2"/>
      <c r="L5488" s="12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4"/>
      <c r="BK5488" s="14"/>
      <c r="BL5488" s="14"/>
      <c r="BM5488" s="14"/>
      <c r="BN5488" s="14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2"/>
      <c r="L5489" s="12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4"/>
      <c r="BK5489" s="14"/>
      <c r="BL5489" s="14"/>
      <c r="BM5489" s="14"/>
      <c r="BN5489" s="14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2"/>
      <c r="L5490" s="12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4"/>
      <c r="BK5490" s="14"/>
      <c r="BL5490" s="14"/>
      <c r="BM5490" s="14"/>
      <c r="BN5490" s="14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2"/>
      <c r="L5491" s="12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4"/>
      <c r="BK5491" s="14"/>
      <c r="BL5491" s="14"/>
      <c r="BM5491" s="14"/>
      <c r="BN5491" s="14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2"/>
      <c r="L5492" s="12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4"/>
      <c r="BK5492" s="14"/>
      <c r="BL5492" s="14"/>
      <c r="BM5492" s="14"/>
      <c r="BN5492" s="14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2"/>
      <c r="L5493" s="12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4"/>
      <c r="BK5493" s="14"/>
      <c r="BL5493" s="14"/>
      <c r="BM5493" s="14"/>
      <c r="BN5493" s="14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2"/>
      <c r="L5494" s="12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4"/>
      <c r="BK5494" s="14"/>
      <c r="BL5494" s="14"/>
      <c r="BM5494" s="14"/>
      <c r="BN5494" s="14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2"/>
      <c r="L5495" s="12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4"/>
      <c r="BK5495" s="14"/>
      <c r="BL5495" s="14"/>
      <c r="BM5495" s="14"/>
      <c r="BN5495" s="14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2"/>
      <c r="L5496" s="12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4"/>
      <c r="BK5496" s="14"/>
      <c r="BL5496" s="14"/>
      <c r="BM5496" s="14"/>
      <c r="BN5496" s="14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2"/>
      <c r="L5497" s="12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4"/>
      <c r="BK5497" s="14"/>
      <c r="BL5497" s="14"/>
      <c r="BM5497" s="14"/>
      <c r="BN5497" s="14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2"/>
      <c r="L5498" s="12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4"/>
      <c r="BK5498" s="14"/>
      <c r="BL5498" s="14"/>
      <c r="BM5498" s="14"/>
      <c r="BN5498" s="14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2"/>
      <c r="L5499" s="12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4"/>
      <c r="BK5499" s="14"/>
      <c r="BL5499" s="14"/>
      <c r="BM5499" s="14"/>
      <c r="BN5499" s="14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2"/>
      <c r="L5500" s="12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4"/>
      <c r="BK5500" s="14"/>
      <c r="BL5500" s="14"/>
      <c r="BM5500" s="14"/>
      <c r="BN5500" s="14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2"/>
      <c r="L5501" s="12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4"/>
      <c r="BK5501" s="14"/>
      <c r="BL5501" s="14"/>
      <c r="BM5501" s="14"/>
      <c r="BN5501" s="14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2"/>
      <c r="L5502" s="12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4"/>
      <c r="BK5502" s="14"/>
      <c r="BL5502" s="14"/>
      <c r="BM5502" s="14"/>
      <c r="BN5502" s="14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2"/>
      <c r="L5503" s="12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4"/>
      <c r="BK5503" s="14"/>
      <c r="BL5503" s="14"/>
      <c r="BM5503" s="14"/>
      <c r="BN5503" s="14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2"/>
      <c r="L5504" s="12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4"/>
      <c r="BK5504" s="14"/>
      <c r="BL5504" s="14"/>
      <c r="BM5504" s="14"/>
      <c r="BN5504" s="14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2"/>
      <c r="L5505" s="12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4"/>
      <c r="BK5505" s="14"/>
      <c r="BL5505" s="14"/>
      <c r="BM5505" s="14"/>
      <c r="BN5505" s="14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2"/>
      <c r="L5506" s="12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4"/>
      <c r="BK5506" s="14"/>
      <c r="BL5506" s="14"/>
      <c r="BM5506" s="14"/>
      <c r="BN5506" s="14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2"/>
      <c r="L5507" s="12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4"/>
      <c r="BK5507" s="14"/>
      <c r="BL5507" s="14"/>
      <c r="BM5507" s="14"/>
      <c r="BN5507" s="14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2"/>
      <c r="L5508" s="12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4"/>
      <c r="BK5508" s="14"/>
      <c r="BL5508" s="14"/>
      <c r="BM5508" s="14"/>
      <c r="BN5508" s="14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2"/>
      <c r="L5509" s="12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4"/>
      <c r="BK5509" s="14"/>
      <c r="BL5509" s="14"/>
      <c r="BM5509" s="14"/>
      <c r="BN5509" s="14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2"/>
      <c r="L5510" s="12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4"/>
      <c r="BK5510" s="14"/>
      <c r="BL5510" s="14"/>
      <c r="BM5510" s="14"/>
      <c r="BN5510" s="14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2"/>
      <c r="L5511" s="12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4"/>
      <c r="BK5511" s="14"/>
      <c r="BL5511" s="14"/>
      <c r="BM5511" s="14"/>
      <c r="BN5511" s="14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2"/>
      <c r="L5512" s="12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4"/>
      <c r="BK5512" s="14"/>
      <c r="BL5512" s="14"/>
      <c r="BM5512" s="14"/>
      <c r="BN5512" s="14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2"/>
      <c r="L5513" s="12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4"/>
      <c r="BK5513" s="14"/>
      <c r="BL5513" s="14"/>
      <c r="BM5513" s="14"/>
      <c r="BN5513" s="14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2"/>
      <c r="L5514" s="12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4"/>
      <c r="BK5514" s="14"/>
      <c r="BL5514" s="14"/>
      <c r="BM5514" s="14"/>
      <c r="BN5514" s="14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2"/>
      <c r="L5515" s="12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4"/>
      <c r="BK5515" s="14"/>
      <c r="BL5515" s="14"/>
      <c r="BM5515" s="14"/>
      <c r="BN5515" s="14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2"/>
      <c r="L5516" s="12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4"/>
      <c r="BK5516" s="14"/>
      <c r="BL5516" s="14"/>
      <c r="BM5516" s="14"/>
      <c r="BN5516" s="14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2"/>
      <c r="L5517" s="12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4"/>
      <c r="BK5517" s="14"/>
      <c r="BL5517" s="14"/>
      <c r="BM5517" s="14"/>
      <c r="BN5517" s="14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2"/>
      <c r="L5518" s="12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4"/>
      <c r="BK5518" s="14"/>
      <c r="BL5518" s="14"/>
      <c r="BM5518" s="14"/>
      <c r="BN5518" s="14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2"/>
      <c r="L5519" s="12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4"/>
      <c r="BK5519" s="14"/>
      <c r="BL5519" s="14"/>
      <c r="BM5519" s="14"/>
      <c r="BN5519" s="14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2"/>
      <c r="L5520" s="12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4"/>
      <c r="BK5520" s="14"/>
      <c r="BL5520" s="14"/>
      <c r="BM5520" s="14"/>
      <c r="BN5520" s="14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2"/>
      <c r="L5521" s="12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4"/>
      <c r="BK5521" s="14"/>
      <c r="BL5521" s="14"/>
      <c r="BM5521" s="14"/>
      <c r="BN5521" s="14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2"/>
      <c r="L5522" s="12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4"/>
      <c r="BK5522" s="14"/>
      <c r="BL5522" s="14"/>
      <c r="BM5522" s="14"/>
      <c r="BN5522" s="14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2"/>
      <c r="L5523" s="12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4"/>
      <c r="BK5523" s="14"/>
      <c r="BL5523" s="14"/>
      <c r="BM5523" s="14"/>
      <c r="BN5523" s="14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2"/>
      <c r="L5524" s="12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4"/>
      <c r="BK5524" s="14"/>
      <c r="BL5524" s="14"/>
      <c r="BM5524" s="14"/>
      <c r="BN5524" s="14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2"/>
      <c r="L5525" s="12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4"/>
      <c r="BK5525" s="14"/>
      <c r="BL5525" s="14"/>
      <c r="BM5525" s="14"/>
      <c r="BN5525" s="14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2"/>
      <c r="L5526" s="12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4"/>
      <c r="BK5526" s="14"/>
      <c r="BL5526" s="14"/>
      <c r="BM5526" s="14"/>
      <c r="BN5526" s="14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2"/>
      <c r="L5527" s="12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4"/>
      <c r="BK5527" s="14"/>
      <c r="BL5527" s="14"/>
      <c r="BM5527" s="14"/>
      <c r="BN5527" s="14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2"/>
      <c r="L5528" s="12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4"/>
      <c r="BK5528" s="14"/>
      <c r="BL5528" s="14"/>
      <c r="BM5528" s="14"/>
      <c r="BN5528" s="14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2"/>
      <c r="L5529" s="12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4"/>
      <c r="BK5529" s="14"/>
      <c r="BL5529" s="14"/>
      <c r="BM5529" s="14"/>
      <c r="BN5529" s="14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2"/>
      <c r="L5530" s="12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4"/>
      <c r="BK5530" s="14"/>
      <c r="BL5530" s="14"/>
      <c r="BM5530" s="14"/>
      <c r="BN5530" s="14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2"/>
      <c r="L5531" s="12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4"/>
      <c r="BK5531" s="14"/>
      <c r="BL5531" s="14"/>
      <c r="BM5531" s="14"/>
      <c r="BN5531" s="14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2"/>
      <c r="L5532" s="12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4"/>
      <c r="BK5532" s="14"/>
      <c r="BL5532" s="14"/>
      <c r="BM5532" s="14"/>
      <c r="BN5532" s="14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2"/>
      <c r="L5533" s="12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4"/>
      <c r="BK5533" s="14"/>
      <c r="BL5533" s="14"/>
      <c r="BM5533" s="14"/>
      <c r="BN5533" s="14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2"/>
      <c r="L5534" s="12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4"/>
      <c r="BK5534" s="14"/>
      <c r="BL5534" s="14"/>
      <c r="BM5534" s="14"/>
      <c r="BN5534" s="14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2"/>
      <c r="L5535" s="12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4"/>
      <c r="BK5535" s="14"/>
      <c r="BL5535" s="14"/>
      <c r="BM5535" s="14"/>
      <c r="BN5535" s="14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2"/>
      <c r="L5536" s="12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4"/>
      <c r="BK5536" s="14"/>
      <c r="BL5536" s="14"/>
      <c r="BM5536" s="14"/>
      <c r="BN5536" s="14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2"/>
      <c r="L5537" s="12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4"/>
      <c r="BK5537" s="14"/>
      <c r="BL5537" s="14"/>
      <c r="BM5537" s="14"/>
      <c r="BN5537" s="14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2"/>
      <c r="L5538" s="12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4"/>
      <c r="BK5538" s="14"/>
      <c r="BL5538" s="14"/>
      <c r="BM5538" s="14"/>
      <c r="BN5538" s="14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2"/>
      <c r="L5539" s="12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4"/>
      <c r="BK5539" s="14"/>
      <c r="BL5539" s="14"/>
      <c r="BM5539" s="14"/>
      <c r="BN5539" s="14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2"/>
      <c r="L5540" s="12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4"/>
      <c r="BK5540" s="14"/>
      <c r="BL5540" s="14"/>
      <c r="BM5540" s="14"/>
      <c r="BN5540" s="14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2"/>
      <c r="L5541" s="12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4"/>
      <c r="BK5541" s="14"/>
      <c r="BL5541" s="14"/>
      <c r="BM5541" s="14"/>
      <c r="BN5541" s="14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2"/>
      <c r="L5542" s="12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4"/>
      <c r="BK5542" s="14"/>
      <c r="BL5542" s="14"/>
      <c r="BM5542" s="14"/>
      <c r="BN5542" s="14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2"/>
      <c r="L5543" s="12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4"/>
      <c r="BK5543" s="14"/>
      <c r="BL5543" s="14"/>
      <c r="BM5543" s="14"/>
      <c r="BN5543" s="14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2"/>
      <c r="L5544" s="12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4"/>
      <c r="BK5544" s="14"/>
      <c r="BL5544" s="14"/>
      <c r="BM5544" s="14"/>
      <c r="BN5544" s="14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2"/>
      <c r="L5545" s="12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4"/>
      <c r="BK5545" s="14"/>
      <c r="BL5545" s="14"/>
      <c r="BM5545" s="14"/>
      <c r="BN5545" s="14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2"/>
      <c r="L5546" s="12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4"/>
      <c r="BK5546" s="14"/>
      <c r="BL5546" s="14"/>
      <c r="BM5546" s="14"/>
      <c r="BN5546" s="14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2"/>
      <c r="L5547" s="12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4"/>
      <c r="BK5547" s="14"/>
      <c r="BL5547" s="14"/>
      <c r="BM5547" s="14"/>
      <c r="BN5547" s="14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2"/>
      <c r="L5548" s="12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4"/>
      <c r="BK5548" s="14"/>
      <c r="BL5548" s="14"/>
      <c r="BM5548" s="14"/>
      <c r="BN5548" s="14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2"/>
      <c r="L5549" s="12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4"/>
      <c r="BK5549" s="14"/>
      <c r="BL5549" s="14"/>
      <c r="BM5549" s="14"/>
      <c r="BN5549" s="14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2"/>
      <c r="L5550" s="12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4"/>
      <c r="BK5550" s="14"/>
      <c r="BL5550" s="14"/>
      <c r="BM5550" s="14"/>
      <c r="BN5550" s="14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2"/>
      <c r="L5551" s="12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4"/>
      <c r="BK5551" s="14"/>
      <c r="BL5551" s="14"/>
      <c r="BM5551" s="14"/>
      <c r="BN5551" s="14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2"/>
      <c r="L5552" s="12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4"/>
      <c r="BK5552" s="14"/>
      <c r="BL5552" s="14"/>
      <c r="BM5552" s="14"/>
      <c r="BN5552" s="14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2"/>
      <c r="L5553" s="12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4"/>
      <c r="BK5553" s="14"/>
      <c r="BL5553" s="14"/>
      <c r="BM5553" s="14"/>
      <c r="BN5553" s="14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2"/>
      <c r="L5554" s="12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4"/>
      <c r="BK5554" s="14"/>
      <c r="BL5554" s="14"/>
      <c r="BM5554" s="14"/>
      <c r="BN5554" s="14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2"/>
      <c r="L5555" s="12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4"/>
      <c r="BK5555" s="14"/>
      <c r="BL5555" s="14"/>
      <c r="BM5555" s="14"/>
      <c r="BN5555" s="14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2"/>
      <c r="L5556" s="12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4"/>
      <c r="BK5556" s="14"/>
      <c r="BL5556" s="14"/>
      <c r="BM5556" s="14"/>
      <c r="BN5556" s="14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2"/>
      <c r="L5557" s="12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4"/>
      <c r="BK5557" s="14"/>
      <c r="BL5557" s="14"/>
      <c r="BM5557" s="14"/>
      <c r="BN5557" s="14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2"/>
      <c r="L5558" s="12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4"/>
      <c r="BK5558" s="14"/>
      <c r="BL5558" s="14"/>
      <c r="BM5558" s="14"/>
      <c r="BN5558" s="14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2"/>
      <c r="L5559" s="12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4"/>
      <c r="BK5559" s="14"/>
      <c r="BL5559" s="14"/>
      <c r="BM5559" s="14"/>
      <c r="BN5559" s="14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2"/>
      <c r="L5560" s="12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4"/>
      <c r="BK5560" s="14"/>
      <c r="BL5560" s="14"/>
      <c r="BM5560" s="14"/>
      <c r="BN5560" s="14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2"/>
      <c r="L5561" s="12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4"/>
      <c r="BK5561" s="14"/>
      <c r="BL5561" s="14"/>
      <c r="BM5561" s="14"/>
      <c r="BN5561" s="14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2"/>
      <c r="L5562" s="12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4"/>
      <c r="BK5562" s="14"/>
      <c r="BL5562" s="14"/>
      <c r="BM5562" s="14"/>
      <c r="BN5562" s="14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2"/>
      <c r="L5563" s="12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4"/>
      <c r="BK5563" s="14"/>
      <c r="BL5563" s="14"/>
      <c r="BM5563" s="14"/>
      <c r="BN5563" s="14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2"/>
      <c r="L5564" s="12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4"/>
      <c r="BK5564" s="14"/>
      <c r="BL5564" s="14"/>
      <c r="BM5564" s="14"/>
      <c r="BN5564" s="14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2"/>
      <c r="L5565" s="12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4"/>
      <c r="BK5565" s="14"/>
      <c r="BL5565" s="14"/>
      <c r="BM5565" s="14"/>
      <c r="BN5565" s="14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2"/>
      <c r="L5566" s="12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4"/>
      <c r="BK5566" s="14"/>
      <c r="BL5566" s="14"/>
      <c r="BM5566" s="14"/>
      <c r="BN5566" s="14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2"/>
      <c r="L5567" s="12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4"/>
      <c r="BK5567" s="14"/>
      <c r="BL5567" s="14"/>
      <c r="BM5567" s="14"/>
      <c r="BN5567" s="14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2"/>
      <c r="L5568" s="12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4"/>
      <c r="BK5568" s="14"/>
      <c r="BL5568" s="14"/>
      <c r="BM5568" s="14"/>
      <c r="BN5568" s="14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2"/>
      <c r="L5569" s="12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4"/>
      <c r="BK5569" s="14"/>
      <c r="BL5569" s="14"/>
      <c r="BM5569" s="14"/>
      <c r="BN5569" s="14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2"/>
      <c r="L5570" s="12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4"/>
      <c r="BK5570" s="14"/>
      <c r="BL5570" s="14"/>
      <c r="BM5570" s="14"/>
      <c r="BN5570" s="14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2"/>
      <c r="L5571" s="12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4"/>
      <c r="BK5571" s="14"/>
      <c r="BL5571" s="14"/>
      <c r="BM5571" s="14"/>
      <c r="BN5571" s="14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2"/>
      <c r="L5572" s="12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4"/>
      <c r="BK5572" s="14"/>
      <c r="BL5572" s="14"/>
      <c r="BM5572" s="14"/>
      <c r="BN5572" s="14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2"/>
      <c r="L5573" s="12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4"/>
      <c r="BK5573" s="14"/>
      <c r="BL5573" s="14"/>
      <c r="BM5573" s="14"/>
      <c r="BN5573" s="14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2"/>
      <c r="L5574" s="12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4"/>
      <c r="BK5574" s="14"/>
      <c r="BL5574" s="14"/>
      <c r="BM5574" s="14"/>
      <c r="BN5574" s="14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2"/>
      <c r="L5575" s="12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4"/>
      <c r="BK5575" s="14"/>
      <c r="BL5575" s="14"/>
      <c r="BM5575" s="14"/>
      <c r="BN5575" s="14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2"/>
      <c r="L5576" s="12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4"/>
      <c r="BK5576" s="14"/>
      <c r="BL5576" s="14"/>
      <c r="BM5576" s="14"/>
      <c r="BN5576" s="14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2"/>
      <c r="L5577" s="12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4"/>
      <c r="BK5577" s="14"/>
      <c r="BL5577" s="14"/>
      <c r="BM5577" s="14"/>
      <c r="BN5577" s="14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2"/>
      <c r="L5578" s="12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4"/>
      <c r="BK5578" s="14"/>
      <c r="BL5578" s="14"/>
      <c r="BM5578" s="14"/>
      <c r="BN5578" s="14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2"/>
      <c r="L5579" s="12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4"/>
      <c r="BK5579" s="14"/>
      <c r="BL5579" s="14"/>
      <c r="BM5579" s="14"/>
      <c r="BN5579" s="14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2"/>
      <c r="L5580" s="12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4"/>
      <c r="BK5580" s="14"/>
      <c r="BL5580" s="14"/>
      <c r="BM5580" s="14"/>
      <c r="BN5580" s="14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2"/>
      <c r="L5581" s="12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4"/>
      <c r="BK5581" s="14"/>
      <c r="BL5581" s="14"/>
      <c r="BM5581" s="14"/>
      <c r="BN5581" s="14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2"/>
      <c r="L5582" s="12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4"/>
      <c r="BK5582" s="14"/>
      <c r="BL5582" s="14"/>
      <c r="BM5582" s="14"/>
      <c r="BN5582" s="14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2"/>
      <c r="L5583" s="12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4"/>
      <c r="BK5583" s="14"/>
      <c r="BL5583" s="14"/>
      <c r="BM5583" s="14"/>
      <c r="BN5583" s="14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2"/>
      <c r="L5584" s="12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4"/>
      <c r="BK5584" s="14"/>
      <c r="BL5584" s="14"/>
      <c r="BM5584" s="14"/>
      <c r="BN5584" s="14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2"/>
      <c r="L5585" s="12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4"/>
      <c r="BK5585" s="14"/>
      <c r="BL5585" s="14"/>
      <c r="BM5585" s="14"/>
      <c r="BN5585" s="14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2"/>
      <c r="L5586" s="12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4"/>
      <c r="BK5586" s="14"/>
      <c r="BL5586" s="14"/>
      <c r="BM5586" s="14"/>
      <c r="BN5586" s="14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2"/>
      <c r="L5587" s="12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4"/>
      <c r="BK5587" s="14"/>
      <c r="BL5587" s="14"/>
      <c r="BM5587" s="14"/>
      <c r="BN5587" s="14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2"/>
      <c r="L5588" s="12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4"/>
      <c r="BK5588" s="14"/>
      <c r="BL5588" s="14"/>
      <c r="BM5588" s="14"/>
      <c r="BN5588" s="14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2"/>
      <c r="L5589" s="12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4"/>
      <c r="BK5589" s="14"/>
      <c r="BL5589" s="14"/>
      <c r="BM5589" s="14"/>
      <c r="BN5589" s="14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2"/>
      <c r="L5590" s="12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4"/>
      <c r="BK5590" s="14"/>
      <c r="BL5590" s="14"/>
      <c r="BM5590" s="14"/>
      <c r="BN5590" s="14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2"/>
      <c r="L5591" s="12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4"/>
      <c r="BK5591" s="14"/>
      <c r="BL5591" s="14"/>
      <c r="BM5591" s="14"/>
      <c r="BN5591" s="14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2"/>
      <c r="L5592" s="12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4"/>
      <c r="BK5592" s="14"/>
      <c r="BL5592" s="14"/>
      <c r="BM5592" s="14"/>
      <c r="BN5592" s="14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2"/>
      <c r="L5593" s="12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4"/>
      <c r="BK5593" s="14"/>
      <c r="BL5593" s="14"/>
      <c r="BM5593" s="14"/>
      <c r="BN5593" s="14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2"/>
      <c r="L5594" s="12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4"/>
      <c r="BK5594" s="14"/>
      <c r="BL5594" s="14"/>
      <c r="BM5594" s="14"/>
      <c r="BN5594" s="14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2"/>
      <c r="L5595" s="12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4"/>
      <c r="BK5595" s="14"/>
      <c r="BL5595" s="14"/>
      <c r="BM5595" s="14"/>
      <c r="BN5595" s="14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2"/>
      <c r="L5596" s="12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4"/>
      <c r="BK5596" s="14"/>
      <c r="BL5596" s="14"/>
      <c r="BM5596" s="14"/>
      <c r="BN5596" s="14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2"/>
      <c r="L5597" s="12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4"/>
      <c r="BK5597" s="14"/>
      <c r="BL5597" s="14"/>
      <c r="BM5597" s="14"/>
      <c r="BN5597" s="14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2"/>
      <c r="L5598" s="12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4"/>
      <c r="BK5598" s="14"/>
      <c r="BL5598" s="14"/>
      <c r="BM5598" s="14"/>
      <c r="BN5598" s="14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2"/>
      <c r="L5599" s="12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4"/>
      <c r="BK5599" s="14"/>
      <c r="BL5599" s="14"/>
      <c r="BM5599" s="14"/>
      <c r="BN5599" s="14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2"/>
      <c r="L5600" s="12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4"/>
      <c r="BK5600" s="14"/>
      <c r="BL5600" s="14"/>
      <c r="BM5600" s="14"/>
      <c r="BN5600" s="14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2"/>
      <c r="L5601" s="12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4"/>
      <c r="BK5601" s="14"/>
      <c r="BL5601" s="14"/>
      <c r="BM5601" s="14"/>
      <c r="BN5601" s="14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2"/>
      <c r="L5602" s="12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4"/>
      <c r="BK5602" s="14"/>
      <c r="BL5602" s="14"/>
      <c r="BM5602" s="14"/>
      <c r="BN5602" s="14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2"/>
      <c r="L5603" s="12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4"/>
      <c r="BK5603" s="14"/>
      <c r="BL5603" s="14"/>
      <c r="BM5603" s="14"/>
      <c r="BN5603" s="14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2"/>
      <c r="L5604" s="12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4"/>
      <c r="BK5604" s="14"/>
      <c r="BL5604" s="14"/>
      <c r="BM5604" s="14"/>
      <c r="BN5604" s="14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2"/>
      <c r="L5605" s="12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4"/>
      <c r="BK5605" s="14"/>
      <c r="BL5605" s="14"/>
      <c r="BM5605" s="14"/>
      <c r="BN5605" s="14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2"/>
      <c r="L5606" s="12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4"/>
      <c r="BK5606" s="14"/>
      <c r="BL5606" s="14"/>
      <c r="BM5606" s="14"/>
      <c r="BN5606" s="14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2"/>
      <c r="L5607" s="12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4"/>
      <c r="BK5607" s="14"/>
      <c r="BL5607" s="14"/>
      <c r="BM5607" s="14"/>
      <c r="BN5607" s="14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2"/>
      <c r="L5608" s="12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4"/>
      <c r="BK5608" s="14"/>
      <c r="BL5608" s="14"/>
      <c r="BM5608" s="14"/>
      <c r="BN5608" s="14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2"/>
      <c r="L5609" s="12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4"/>
      <c r="BK5609" s="14"/>
      <c r="BL5609" s="14"/>
      <c r="BM5609" s="14"/>
      <c r="BN5609" s="14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2"/>
      <c r="L5610" s="12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4"/>
      <c r="BK5610" s="14"/>
      <c r="BL5610" s="14"/>
      <c r="BM5610" s="14"/>
      <c r="BN5610" s="14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2"/>
      <c r="L5611" s="12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4"/>
      <c r="BK5611" s="14"/>
      <c r="BL5611" s="14"/>
      <c r="BM5611" s="14"/>
      <c r="BN5611" s="14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2"/>
      <c r="L5612" s="12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4"/>
      <c r="BK5612" s="14"/>
      <c r="BL5612" s="14"/>
      <c r="BM5612" s="14"/>
      <c r="BN5612" s="14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2"/>
      <c r="L5613" s="12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4"/>
      <c r="BK5613" s="14"/>
      <c r="BL5613" s="14"/>
      <c r="BM5613" s="14"/>
      <c r="BN5613" s="14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2"/>
      <c r="L5614" s="12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4"/>
      <c r="BK5614" s="14"/>
      <c r="BL5614" s="14"/>
      <c r="BM5614" s="14"/>
      <c r="BN5614" s="14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2"/>
      <c r="L5615" s="12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4"/>
      <c r="BK5615" s="14"/>
      <c r="BL5615" s="14"/>
      <c r="BM5615" s="14"/>
      <c r="BN5615" s="14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2"/>
      <c r="L5616" s="12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4"/>
      <c r="BK5616" s="14"/>
      <c r="BL5616" s="14"/>
      <c r="BM5616" s="14"/>
      <c r="BN5616" s="14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2"/>
      <c r="L5617" s="12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4"/>
      <c r="BK5617" s="14"/>
      <c r="BL5617" s="14"/>
      <c r="BM5617" s="14"/>
      <c r="BN5617" s="14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2"/>
      <c r="L5618" s="12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4"/>
      <c r="BK5618" s="14"/>
      <c r="BL5618" s="14"/>
      <c r="BM5618" s="14"/>
      <c r="BN5618" s="14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2"/>
      <c r="L5619" s="12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4"/>
      <c r="BK5619" s="14"/>
      <c r="BL5619" s="14"/>
      <c r="BM5619" s="14"/>
      <c r="BN5619" s="14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2"/>
      <c r="L5620" s="12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4"/>
      <c r="BK5620" s="14"/>
      <c r="BL5620" s="14"/>
      <c r="BM5620" s="14"/>
      <c r="BN5620" s="14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2"/>
      <c r="L5621" s="12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4"/>
      <c r="BK5621" s="14"/>
      <c r="BL5621" s="14"/>
      <c r="BM5621" s="14"/>
      <c r="BN5621" s="14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2"/>
      <c r="L5622" s="12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4"/>
      <c r="BK5622" s="14"/>
      <c r="BL5622" s="14"/>
      <c r="BM5622" s="14"/>
      <c r="BN5622" s="14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2"/>
      <c r="L5623" s="12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4"/>
      <c r="BK5623" s="14"/>
      <c r="BL5623" s="14"/>
      <c r="BM5623" s="14"/>
      <c r="BN5623" s="14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2"/>
      <c r="L5624" s="12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4"/>
      <c r="BK5624" s="14"/>
      <c r="BL5624" s="14"/>
      <c r="BM5624" s="14"/>
      <c r="BN5624" s="14"/>
    </row>
    <row r="5625" spans="4:66" s="15" customFormat="1" x14ac:dyDescent="0.25">
      <c r="K5625" s="17"/>
      <c r="L5625" s="17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  <c r="BG5625" s="18"/>
      <c r="BH5625" s="18"/>
      <c r="BI5625" s="18"/>
      <c r="BJ5625" s="19"/>
      <c r="BK5625" s="19"/>
      <c r="BL5625" s="19"/>
      <c r="BM5625" s="19"/>
      <c r="BN5625" s="19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2"/>
      <c r="L5626" s="12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4"/>
      <c r="BK5626" s="14"/>
      <c r="BL5626" s="14"/>
      <c r="BM5626" s="14"/>
      <c r="BN5626" s="14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2"/>
      <c r="L5627" s="12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4"/>
      <c r="BK5627" s="14"/>
      <c r="BL5627" s="14"/>
      <c r="BM5627" s="14"/>
      <c r="BN5627" s="14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2"/>
      <c r="L5628" s="12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4"/>
      <c r="BK5628" s="14"/>
      <c r="BL5628" s="14"/>
      <c r="BM5628" s="14"/>
      <c r="BN5628" s="14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2"/>
      <c r="L5629" s="12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4"/>
      <c r="BK5629" s="14"/>
      <c r="BL5629" s="14"/>
      <c r="BM5629" s="14"/>
      <c r="BN5629" s="14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2"/>
      <c r="L5630" s="12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4"/>
      <c r="BK5630" s="14"/>
      <c r="BL5630" s="14"/>
      <c r="BM5630" s="14"/>
      <c r="BN5630" s="14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2"/>
      <c r="L5631" s="12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4"/>
      <c r="BK5631" s="14"/>
      <c r="BL5631" s="14"/>
      <c r="BM5631" s="14"/>
      <c r="BN5631" s="14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2"/>
      <c r="L5632" s="12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4"/>
      <c r="BK5632" s="14"/>
      <c r="BL5632" s="14"/>
      <c r="BM5632" s="14"/>
      <c r="BN5632" s="14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2"/>
      <c r="L5633" s="12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4"/>
      <c r="BK5633" s="14"/>
      <c r="BL5633" s="14"/>
      <c r="BM5633" s="14"/>
      <c r="BN5633" s="14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2"/>
      <c r="L5634" s="12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4"/>
      <c r="BK5634" s="14"/>
      <c r="BL5634" s="14"/>
      <c r="BM5634" s="14"/>
      <c r="BN5634" s="14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2"/>
      <c r="L5635" s="12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4"/>
      <c r="BK5635" s="14"/>
      <c r="BL5635" s="14"/>
      <c r="BM5635" s="14"/>
      <c r="BN5635" s="14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2"/>
      <c r="L5636" s="12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4"/>
      <c r="BK5636" s="14"/>
      <c r="BL5636" s="14"/>
      <c r="BM5636" s="14"/>
      <c r="BN5636" s="14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2"/>
      <c r="L5637" s="12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4"/>
      <c r="BK5637" s="14"/>
      <c r="BL5637" s="14"/>
      <c r="BM5637" s="14"/>
      <c r="BN5637" s="14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2"/>
      <c r="L5638" s="12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4"/>
      <c r="BK5638" s="14"/>
      <c r="BL5638" s="14"/>
      <c r="BM5638" s="14"/>
      <c r="BN5638" s="14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2"/>
      <c r="L5639" s="12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4"/>
      <c r="BK5639" s="14"/>
      <c r="BL5639" s="14"/>
      <c r="BM5639" s="14"/>
      <c r="BN5639" s="14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2"/>
      <c r="L5640" s="12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4"/>
      <c r="BK5640" s="14"/>
      <c r="BL5640" s="14"/>
      <c r="BM5640" s="14"/>
      <c r="BN5640" s="14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2"/>
      <c r="L5641" s="12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4"/>
      <c r="BK5641" s="14"/>
      <c r="BL5641" s="14"/>
      <c r="BM5641" s="14"/>
      <c r="BN5641" s="14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2"/>
      <c r="L5642" s="12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4"/>
      <c r="BK5642" s="14"/>
      <c r="BL5642" s="14"/>
      <c r="BM5642" s="14"/>
      <c r="BN5642" s="14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2"/>
      <c r="L5643" s="12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4"/>
      <c r="BK5643" s="14"/>
      <c r="BL5643" s="14"/>
      <c r="BM5643" s="14"/>
      <c r="BN5643" s="14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2"/>
      <c r="L5644" s="12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4"/>
      <c r="BK5644" s="14"/>
      <c r="BL5644" s="14"/>
      <c r="BM5644" s="14"/>
      <c r="BN5644" s="14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2"/>
      <c r="L5645" s="12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4"/>
      <c r="BK5645" s="14"/>
      <c r="BL5645" s="14"/>
      <c r="BM5645" s="14"/>
      <c r="BN5645" s="14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2"/>
      <c r="L5646" s="12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4"/>
      <c r="BK5646" s="14"/>
      <c r="BL5646" s="14"/>
      <c r="BM5646" s="14"/>
      <c r="BN5646" s="14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2"/>
      <c r="L5647" s="12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4"/>
      <c r="BK5647" s="14"/>
      <c r="BL5647" s="14"/>
      <c r="BM5647" s="14"/>
      <c r="BN5647" s="14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2"/>
      <c r="L5648" s="12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4"/>
      <c r="BK5648" s="14"/>
      <c r="BL5648" s="14"/>
      <c r="BM5648" s="14"/>
      <c r="BN5648" s="14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2"/>
      <c r="L5649" s="12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4"/>
      <c r="BK5649" s="14"/>
      <c r="BL5649" s="14"/>
      <c r="BM5649" s="14"/>
      <c r="BN5649" s="14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2"/>
      <c r="L5650" s="12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4"/>
      <c r="BK5650" s="14"/>
      <c r="BL5650" s="14"/>
      <c r="BM5650" s="14"/>
      <c r="BN5650" s="14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2"/>
      <c r="L5651" s="12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4"/>
      <c r="BK5651" s="14"/>
      <c r="BL5651" s="14"/>
      <c r="BM5651" s="14"/>
      <c r="BN5651" s="14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2"/>
      <c r="L5652" s="12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4"/>
      <c r="BK5652" s="14"/>
      <c r="BL5652" s="14"/>
      <c r="BM5652" s="14"/>
      <c r="BN5652" s="14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2"/>
      <c r="L5653" s="12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4"/>
      <c r="BK5653" s="14"/>
      <c r="BL5653" s="14"/>
      <c r="BM5653" s="14"/>
      <c r="BN5653" s="14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2"/>
      <c r="L5654" s="12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4"/>
      <c r="BK5654" s="14"/>
      <c r="BL5654" s="14"/>
      <c r="BM5654" s="14"/>
      <c r="BN5654" s="14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2"/>
      <c r="L5655" s="12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4"/>
      <c r="BK5655" s="14"/>
      <c r="BL5655" s="14"/>
      <c r="BM5655" s="14"/>
      <c r="BN5655" s="14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2"/>
      <c r="L5656" s="12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4"/>
      <c r="BK5656" s="14"/>
      <c r="BL5656" s="14"/>
      <c r="BM5656" s="14"/>
      <c r="BN5656" s="14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2"/>
      <c r="L5657" s="12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4"/>
      <c r="BK5657" s="14"/>
      <c r="BL5657" s="14"/>
      <c r="BM5657" s="14"/>
      <c r="BN5657" s="14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2"/>
      <c r="L5658" s="12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4"/>
      <c r="BK5658" s="14"/>
      <c r="BL5658" s="14"/>
      <c r="BM5658" s="14"/>
      <c r="BN5658" s="14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2"/>
      <c r="L5659" s="12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4"/>
      <c r="BK5659" s="14"/>
      <c r="BL5659" s="14"/>
      <c r="BM5659" s="14"/>
      <c r="BN5659" s="14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2"/>
      <c r="L5660" s="12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4"/>
      <c r="BK5660" s="14"/>
      <c r="BL5660" s="14"/>
      <c r="BM5660" s="14"/>
      <c r="BN5660" s="14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2"/>
      <c r="L5661" s="12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4"/>
      <c r="BK5661" s="14"/>
      <c r="BL5661" s="14"/>
      <c r="BM5661" s="14"/>
      <c r="BN5661" s="14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2"/>
      <c r="L5662" s="12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4"/>
      <c r="BK5662" s="14"/>
      <c r="BL5662" s="14"/>
      <c r="BM5662" s="14"/>
      <c r="BN5662" s="14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2"/>
      <c r="L5663" s="12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4"/>
      <c r="BK5663" s="14"/>
      <c r="BL5663" s="14"/>
      <c r="BM5663" s="14"/>
      <c r="BN5663" s="14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2"/>
      <c r="L5664" s="12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4"/>
      <c r="BK5664" s="14"/>
      <c r="BL5664" s="14"/>
      <c r="BM5664" s="14"/>
      <c r="BN5664" s="14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2"/>
      <c r="L5665" s="12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4"/>
      <c r="BK5665" s="14"/>
      <c r="BL5665" s="14"/>
      <c r="BM5665" s="14"/>
      <c r="BN5665" s="14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2"/>
      <c r="L5666" s="12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4"/>
      <c r="BK5666" s="14"/>
      <c r="BL5666" s="14"/>
      <c r="BM5666" s="14"/>
      <c r="BN5666" s="14"/>
    </row>
    <row r="5667" spans="4:66" s="15" customFormat="1" x14ac:dyDescent="0.25">
      <c r="D5667" s="23"/>
      <c r="K5667" s="17"/>
      <c r="L5667" s="17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  <c r="BG5667" s="18"/>
      <c r="BH5667" s="18"/>
      <c r="BI5667" s="18"/>
      <c r="BJ5667" s="19"/>
      <c r="BK5667" s="19"/>
      <c r="BL5667" s="19"/>
      <c r="BM5667" s="19"/>
      <c r="BN5667" s="19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2"/>
      <c r="L5668" s="12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4"/>
      <c r="BK5668" s="14"/>
      <c r="BL5668" s="14"/>
      <c r="BM5668" s="14"/>
      <c r="BN5668" s="14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2"/>
      <c r="L5669" s="12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4"/>
      <c r="BK5669" s="14"/>
      <c r="BL5669" s="14"/>
      <c r="BM5669" s="14"/>
      <c r="BN5669" s="14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2"/>
      <c r="L5670" s="12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4"/>
      <c r="BK5670" s="14"/>
      <c r="BL5670" s="14"/>
      <c r="BM5670" s="14"/>
      <c r="BN5670" s="14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2"/>
      <c r="L5671" s="12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4"/>
      <c r="BK5671" s="14"/>
      <c r="BL5671" s="14"/>
      <c r="BM5671" s="14"/>
      <c r="BN5671" s="14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2"/>
      <c r="L5672" s="12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4"/>
      <c r="BK5672" s="14"/>
      <c r="BL5672" s="14"/>
      <c r="BM5672" s="14"/>
      <c r="BN5672" s="14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2"/>
      <c r="L5673" s="12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4"/>
      <c r="BK5673" s="14"/>
      <c r="BL5673" s="14"/>
      <c r="BM5673" s="14"/>
      <c r="BN5673" s="14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2"/>
      <c r="L5674" s="12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4"/>
      <c r="BK5674" s="14"/>
      <c r="BL5674" s="14"/>
      <c r="BM5674" s="14"/>
      <c r="BN5674" s="14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2"/>
      <c r="L5675" s="12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4"/>
      <c r="BK5675" s="14"/>
      <c r="BL5675" s="14"/>
      <c r="BM5675" s="14"/>
      <c r="BN5675" s="14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2"/>
      <c r="L5676" s="12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4"/>
      <c r="BK5676" s="14"/>
      <c r="BL5676" s="14"/>
      <c r="BM5676" s="14"/>
      <c r="BN5676" s="14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2"/>
      <c r="L5677" s="12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4"/>
      <c r="BK5677" s="14"/>
      <c r="BL5677" s="14"/>
      <c r="BM5677" s="14"/>
      <c r="BN5677" s="14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2"/>
      <c r="L5678" s="12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4"/>
      <c r="BK5678" s="14"/>
      <c r="BL5678" s="14"/>
      <c r="BM5678" s="14"/>
      <c r="BN5678" s="14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2"/>
      <c r="L5679" s="12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4"/>
      <c r="BK5679" s="14"/>
      <c r="BL5679" s="14"/>
      <c r="BM5679" s="14"/>
      <c r="BN5679" s="14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2"/>
      <c r="L5680" s="12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4"/>
      <c r="BK5680" s="14"/>
      <c r="BL5680" s="14"/>
      <c r="BM5680" s="14"/>
      <c r="BN5680" s="14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2"/>
      <c r="L5681" s="12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4"/>
      <c r="BK5681" s="14"/>
      <c r="BL5681" s="14"/>
      <c r="BM5681" s="14"/>
      <c r="BN5681" s="14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2"/>
      <c r="L5682" s="12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4"/>
      <c r="BK5682" s="14"/>
      <c r="BL5682" s="14"/>
      <c r="BM5682" s="14"/>
      <c r="BN5682" s="14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2"/>
      <c r="L5683" s="12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4"/>
      <c r="BK5683" s="14"/>
      <c r="BL5683" s="14"/>
      <c r="BM5683" s="14"/>
      <c r="BN5683" s="14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2"/>
      <c r="L5684" s="12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4"/>
      <c r="BK5684" s="14"/>
      <c r="BL5684" s="14"/>
      <c r="BM5684" s="14"/>
      <c r="BN5684" s="14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2"/>
      <c r="L5685" s="12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4"/>
      <c r="BK5685" s="14"/>
      <c r="BL5685" s="14"/>
      <c r="BM5685" s="14"/>
      <c r="BN5685" s="14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2"/>
      <c r="L5686" s="12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4"/>
      <c r="BK5686" s="14"/>
      <c r="BL5686" s="14"/>
      <c r="BM5686" s="14"/>
      <c r="BN5686" s="14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2"/>
      <c r="L5687" s="12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4"/>
      <c r="BK5687" s="14"/>
      <c r="BL5687" s="14"/>
      <c r="BM5687" s="14"/>
      <c r="BN5687" s="14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2"/>
      <c r="L5688" s="12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4"/>
      <c r="BK5688" s="14"/>
      <c r="BL5688" s="14"/>
      <c r="BM5688" s="14"/>
      <c r="BN5688" s="14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2"/>
      <c r="L5689" s="12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4"/>
      <c r="BK5689" s="14"/>
      <c r="BL5689" s="14"/>
      <c r="BM5689" s="14"/>
      <c r="BN5689" s="14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2"/>
      <c r="L5690" s="12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4"/>
      <c r="BK5690" s="14"/>
      <c r="BL5690" s="14"/>
      <c r="BM5690" s="14"/>
      <c r="BN5690" s="14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2"/>
      <c r="L5691" s="12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4"/>
      <c r="BK5691" s="14"/>
      <c r="BL5691" s="14"/>
      <c r="BM5691" s="14"/>
      <c r="BN5691" s="14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2"/>
      <c r="L5692" s="12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4"/>
      <c r="BK5692" s="14"/>
      <c r="BL5692" s="14"/>
      <c r="BM5692" s="14"/>
      <c r="BN5692" s="14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2"/>
      <c r="L5693" s="12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4"/>
      <c r="BK5693" s="14"/>
      <c r="BL5693" s="14"/>
      <c r="BM5693" s="14"/>
      <c r="BN5693" s="14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2"/>
      <c r="L5694" s="12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4"/>
      <c r="BK5694" s="14"/>
      <c r="BL5694" s="14"/>
      <c r="BM5694" s="14"/>
      <c r="BN5694" s="14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2"/>
      <c r="L5695" s="12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4"/>
      <c r="BK5695" s="14"/>
      <c r="BL5695" s="14"/>
      <c r="BM5695" s="14"/>
      <c r="BN5695" s="14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2"/>
      <c r="L5696" s="12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4"/>
      <c r="BK5696" s="14"/>
      <c r="BL5696" s="14"/>
      <c r="BM5696" s="14"/>
      <c r="BN5696" s="14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2"/>
      <c r="L5697" s="12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4"/>
      <c r="BK5697" s="14"/>
      <c r="BL5697" s="14"/>
      <c r="BM5697" s="14"/>
      <c r="BN5697" s="14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2"/>
      <c r="L5698" s="12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4"/>
      <c r="BK5698" s="14"/>
      <c r="BL5698" s="14"/>
      <c r="BM5698" s="14"/>
      <c r="BN5698" s="14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2"/>
      <c r="L5699" s="12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4"/>
      <c r="BK5699" s="14"/>
      <c r="BL5699" s="14"/>
      <c r="BM5699" s="14"/>
      <c r="BN5699" s="14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2"/>
      <c r="L5700" s="12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4"/>
      <c r="BK5700" s="14"/>
      <c r="BL5700" s="14"/>
      <c r="BM5700" s="14"/>
      <c r="BN5700" s="14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2"/>
      <c r="L5701" s="12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4"/>
      <c r="BK5701" s="14"/>
      <c r="BL5701" s="14"/>
      <c r="BM5701" s="14"/>
      <c r="BN5701" s="14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2"/>
      <c r="L5702" s="12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4"/>
      <c r="BK5702" s="14"/>
      <c r="BL5702" s="14"/>
      <c r="BM5702" s="14"/>
      <c r="BN5702" s="14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2"/>
      <c r="L5703" s="12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4"/>
      <c r="BK5703" s="14"/>
      <c r="BL5703" s="14"/>
      <c r="BM5703" s="14"/>
      <c r="BN5703" s="14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2"/>
      <c r="L5704" s="12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4"/>
      <c r="BK5704" s="14"/>
      <c r="BL5704" s="14"/>
      <c r="BM5704" s="14"/>
      <c r="BN5704" s="14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2"/>
      <c r="L5705" s="12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4"/>
      <c r="BK5705" s="14"/>
      <c r="BL5705" s="14"/>
      <c r="BM5705" s="14"/>
      <c r="BN5705" s="14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2"/>
      <c r="L5706" s="12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4"/>
      <c r="BK5706" s="14"/>
      <c r="BL5706" s="14"/>
      <c r="BM5706" s="14"/>
      <c r="BN5706" s="14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2"/>
      <c r="L5707" s="12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4"/>
      <c r="BK5707" s="14"/>
      <c r="BL5707" s="14"/>
      <c r="BM5707" s="14"/>
      <c r="BN5707" s="14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2"/>
      <c r="L5708" s="12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4"/>
      <c r="BK5708" s="14"/>
      <c r="BL5708" s="14"/>
      <c r="BM5708" s="14"/>
      <c r="BN5708" s="14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2"/>
      <c r="L5709" s="12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4"/>
      <c r="BK5709" s="14"/>
      <c r="BL5709" s="14"/>
      <c r="BM5709" s="14"/>
      <c r="BN5709" s="14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2"/>
      <c r="L5710" s="12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4"/>
      <c r="BK5710" s="14"/>
      <c r="BL5710" s="14"/>
      <c r="BM5710" s="14"/>
      <c r="BN5710" s="14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2"/>
      <c r="L5711" s="12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4"/>
      <c r="BK5711" s="14"/>
      <c r="BL5711" s="14"/>
      <c r="BM5711" s="14"/>
      <c r="BN5711" s="14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2"/>
      <c r="L5712" s="12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4"/>
      <c r="BK5712" s="14"/>
      <c r="BL5712" s="14"/>
      <c r="BM5712" s="14"/>
      <c r="BN5712" s="14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2"/>
      <c r="L5713" s="12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4"/>
      <c r="BK5713" s="14"/>
      <c r="BL5713" s="14"/>
      <c r="BM5713" s="14"/>
      <c r="BN5713" s="14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2"/>
      <c r="L5714" s="12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4"/>
      <c r="BK5714" s="14"/>
      <c r="BL5714" s="14"/>
      <c r="BM5714" s="14"/>
      <c r="BN5714" s="14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2"/>
      <c r="L5715" s="12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4"/>
      <c r="BK5715" s="14"/>
      <c r="BL5715" s="14"/>
      <c r="BM5715" s="14"/>
      <c r="BN5715" s="14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2"/>
      <c r="L5716" s="12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4"/>
      <c r="BK5716" s="14"/>
      <c r="BL5716" s="14"/>
      <c r="BM5716" s="14"/>
      <c r="BN5716" s="14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2"/>
      <c r="L5717" s="12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4"/>
      <c r="BK5717" s="14"/>
      <c r="BL5717" s="14"/>
      <c r="BM5717" s="14"/>
      <c r="BN5717" s="14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2"/>
      <c r="L5718" s="12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4"/>
      <c r="BK5718" s="14"/>
      <c r="BL5718" s="14"/>
      <c r="BM5718" s="14"/>
      <c r="BN5718" s="14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2"/>
      <c r="L5719" s="12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4"/>
      <c r="BK5719" s="14"/>
      <c r="BL5719" s="14"/>
      <c r="BM5719" s="14"/>
      <c r="BN5719" s="14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2"/>
      <c r="L5720" s="12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4"/>
      <c r="BK5720" s="14"/>
      <c r="BL5720" s="14"/>
      <c r="BM5720" s="14"/>
      <c r="BN5720" s="14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2"/>
      <c r="L5721" s="12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4"/>
      <c r="BK5721" s="14"/>
      <c r="BL5721" s="14"/>
      <c r="BM5721" s="14"/>
      <c r="BN5721" s="14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2"/>
      <c r="L5722" s="12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4"/>
      <c r="BK5722" s="14"/>
      <c r="BL5722" s="14"/>
      <c r="BM5722" s="14"/>
      <c r="BN5722" s="14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2"/>
      <c r="L5723" s="12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4"/>
      <c r="BK5723" s="14"/>
      <c r="BL5723" s="14"/>
      <c r="BM5723" s="14"/>
      <c r="BN5723" s="14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2"/>
      <c r="L5724" s="12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4"/>
      <c r="BK5724" s="14"/>
      <c r="BL5724" s="14"/>
      <c r="BM5724" s="14"/>
      <c r="BN5724" s="14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2"/>
      <c r="L5725" s="12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4"/>
      <c r="BK5725" s="14"/>
      <c r="BL5725" s="14"/>
      <c r="BM5725" s="14"/>
      <c r="BN5725" s="14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2"/>
      <c r="L5726" s="12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4"/>
      <c r="BK5726" s="14"/>
      <c r="BL5726" s="14"/>
      <c r="BM5726" s="14"/>
      <c r="BN5726" s="14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2"/>
      <c r="L5727" s="12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4"/>
      <c r="BK5727" s="14"/>
      <c r="BL5727" s="14"/>
      <c r="BM5727" s="14"/>
      <c r="BN5727" s="14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2"/>
      <c r="L5728" s="12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4"/>
      <c r="BK5728" s="14"/>
      <c r="BL5728" s="14"/>
      <c r="BM5728" s="14"/>
      <c r="BN5728" s="14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2"/>
      <c r="L5729" s="12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4"/>
      <c r="BK5729" s="14"/>
      <c r="BL5729" s="14"/>
      <c r="BM5729" s="14"/>
      <c r="BN5729" s="14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2"/>
      <c r="L5730" s="12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4"/>
      <c r="BK5730" s="14"/>
      <c r="BL5730" s="14"/>
      <c r="BM5730" s="14"/>
      <c r="BN5730" s="14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2"/>
      <c r="L5731" s="12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4"/>
      <c r="BK5731" s="14"/>
      <c r="BL5731" s="14"/>
      <c r="BM5731" s="14"/>
      <c r="BN5731" s="14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2"/>
      <c r="L5732" s="12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4"/>
      <c r="BK5732" s="14"/>
      <c r="BL5732" s="14"/>
      <c r="BM5732" s="14"/>
      <c r="BN5732" s="14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2"/>
      <c r="L5733" s="12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4"/>
      <c r="BK5733" s="14"/>
      <c r="BL5733" s="14"/>
      <c r="BM5733" s="14"/>
      <c r="BN5733" s="14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2"/>
      <c r="L5734" s="12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4"/>
      <c r="BK5734" s="14"/>
      <c r="BL5734" s="14"/>
      <c r="BM5734" s="14"/>
      <c r="BN5734" s="14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2"/>
      <c r="L5735" s="12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4"/>
      <c r="BK5735" s="14"/>
      <c r="BL5735" s="14"/>
      <c r="BM5735" s="14"/>
      <c r="BN5735" s="14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2"/>
      <c r="L5736" s="12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4"/>
      <c r="BK5736" s="14"/>
      <c r="BL5736" s="14"/>
      <c r="BM5736" s="14"/>
      <c r="BN5736" s="14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2"/>
      <c r="L5737" s="12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4"/>
      <c r="BK5737" s="14"/>
      <c r="BL5737" s="14"/>
      <c r="BM5737" s="14"/>
      <c r="BN5737" s="14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2"/>
      <c r="L5738" s="12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4"/>
      <c r="BK5738" s="14"/>
      <c r="BL5738" s="14"/>
      <c r="BM5738" s="14"/>
      <c r="BN5738" s="14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2"/>
      <c r="L5739" s="12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4"/>
      <c r="BK5739" s="14"/>
      <c r="BL5739" s="14"/>
      <c r="BM5739" s="14"/>
      <c r="BN5739" s="14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2"/>
      <c r="L5740" s="12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4"/>
      <c r="BK5740" s="14"/>
      <c r="BL5740" s="14"/>
      <c r="BM5740" s="14"/>
      <c r="BN5740" s="14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2"/>
      <c r="L5741" s="12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4"/>
      <c r="BK5741" s="14"/>
      <c r="BL5741" s="14"/>
      <c r="BM5741" s="14"/>
      <c r="BN5741" s="14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2"/>
      <c r="L5742" s="12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4"/>
      <c r="BK5742" s="14"/>
      <c r="BL5742" s="14"/>
      <c r="BM5742" s="14"/>
      <c r="BN5742" s="14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2"/>
      <c r="L5743" s="12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4"/>
      <c r="BK5743" s="14"/>
      <c r="BL5743" s="14"/>
      <c r="BM5743" s="14"/>
      <c r="BN5743" s="14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2"/>
      <c r="L5744" s="12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4"/>
      <c r="BK5744" s="14"/>
      <c r="BL5744" s="14"/>
      <c r="BM5744" s="14"/>
      <c r="BN5744" s="14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2"/>
      <c r="L5745" s="12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4"/>
      <c r="BK5745" s="14"/>
      <c r="BL5745" s="14"/>
      <c r="BM5745" s="14"/>
      <c r="BN5745" s="14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2"/>
      <c r="L5746" s="12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4"/>
      <c r="BK5746" s="14"/>
      <c r="BL5746" s="14"/>
      <c r="BM5746" s="14"/>
      <c r="BN5746" s="14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2"/>
      <c r="L5747" s="12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4"/>
      <c r="BK5747" s="14"/>
      <c r="BL5747" s="14"/>
      <c r="BM5747" s="14"/>
      <c r="BN5747" s="14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2"/>
      <c r="L5748" s="12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4"/>
      <c r="BK5748" s="14"/>
      <c r="BL5748" s="14"/>
      <c r="BM5748" s="14"/>
      <c r="BN5748" s="14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2"/>
      <c r="L5749" s="12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4"/>
      <c r="BK5749" s="14"/>
      <c r="BL5749" s="14"/>
      <c r="BM5749" s="14"/>
      <c r="BN5749" s="14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2"/>
      <c r="L5750" s="12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4"/>
      <c r="BK5750" s="14"/>
      <c r="BL5750" s="14"/>
      <c r="BM5750" s="14"/>
      <c r="BN5750" s="14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2"/>
      <c r="L5751" s="12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4"/>
      <c r="BK5751" s="14"/>
      <c r="BL5751" s="14"/>
      <c r="BM5751" s="14"/>
      <c r="BN5751" s="14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2"/>
      <c r="L5752" s="12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4"/>
      <c r="BK5752" s="14"/>
      <c r="BL5752" s="14"/>
      <c r="BM5752" s="14"/>
      <c r="BN5752" s="14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2"/>
      <c r="L5753" s="12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4"/>
      <c r="BK5753" s="14"/>
      <c r="BL5753" s="14"/>
      <c r="BM5753" s="14"/>
      <c r="BN5753" s="14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2"/>
      <c r="L5754" s="12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4"/>
      <c r="BK5754" s="14"/>
      <c r="BL5754" s="14"/>
      <c r="BM5754" s="14"/>
      <c r="BN5754" s="14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2"/>
      <c r="L5755" s="12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4"/>
      <c r="BK5755" s="14"/>
      <c r="BL5755" s="14"/>
      <c r="BM5755" s="14"/>
      <c r="BN5755" s="14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2"/>
      <c r="L5756" s="12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4"/>
      <c r="BK5756" s="14"/>
      <c r="BL5756" s="14"/>
      <c r="BM5756" s="14"/>
      <c r="BN5756" s="14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2"/>
      <c r="L5757" s="12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4"/>
      <c r="BK5757" s="14"/>
      <c r="BL5757" s="14"/>
      <c r="BM5757" s="14"/>
      <c r="BN5757" s="14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2"/>
      <c r="L5758" s="12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4"/>
      <c r="BK5758" s="14"/>
      <c r="BL5758" s="14"/>
      <c r="BM5758" s="14"/>
      <c r="BN5758" s="14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2"/>
      <c r="L5759" s="12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4"/>
      <c r="BK5759" s="14"/>
      <c r="BL5759" s="14"/>
      <c r="BM5759" s="14"/>
      <c r="BN5759" s="14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2"/>
      <c r="L5760" s="12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4"/>
      <c r="BK5760" s="14"/>
      <c r="BL5760" s="14"/>
      <c r="BM5760" s="14"/>
      <c r="BN5760" s="14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2"/>
      <c r="L5761" s="12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4"/>
      <c r="BK5761" s="14"/>
      <c r="BL5761" s="14"/>
      <c r="BM5761" s="14"/>
      <c r="BN5761" s="14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2"/>
      <c r="L5762" s="12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4"/>
      <c r="BK5762" s="14"/>
      <c r="BL5762" s="14"/>
      <c r="BM5762" s="14"/>
      <c r="BN5762" s="14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2"/>
      <c r="L5763" s="12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4"/>
      <c r="BK5763" s="14"/>
      <c r="BL5763" s="14"/>
      <c r="BM5763" s="14"/>
      <c r="BN5763" s="14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2"/>
      <c r="L5764" s="12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4"/>
      <c r="BK5764" s="14"/>
      <c r="BL5764" s="14"/>
      <c r="BM5764" s="14"/>
      <c r="BN5764" s="14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2"/>
      <c r="L5765" s="12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4"/>
      <c r="BK5765" s="14"/>
      <c r="BL5765" s="14"/>
      <c r="BM5765" s="14"/>
      <c r="BN5765" s="14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2"/>
      <c r="L5766" s="12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4"/>
      <c r="BK5766" s="14"/>
      <c r="BL5766" s="14"/>
      <c r="BM5766" s="14"/>
      <c r="BN5766" s="14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2"/>
      <c r="L5767" s="12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4"/>
      <c r="BK5767" s="14"/>
      <c r="BL5767" s="14"/>
      <c r="BM5767" s="14"/>
      <c r="BN5767" s="14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2"/>
      <c r="L5768" s="12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4"/>
      <c r="BK5768" s="14"/>
      <c r="BL5768" s="14"/>
      <c r="BM5768" s="14"/>
      <c r="BN5768" s="14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2"/>
      <c r="L5769" s="12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4"/>
      <c r="BK5769" s="14"/>
      <c r="BL5769" s="14"/>
      <c r="BM5769" s="14"/>
      <c r="BN5769" s="14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2"/>
      <c r="L5770" s="12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4"/>
      <c r="BK5770" s="14"/>
      <c r="BL5770" s="14"/>
      <c r="BM5770" s="14"/>
      <c r="BN5770" s="14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2"/>
      <c r="L5771" s="12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4"/>
      <c r="BK5771" s="14"/>
      <c r="BL5771" s="14"/>
      <c r="BM5771" s="14"/>
      <c r="BN5771" s="14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2"/>
      <c r="L5772" s="12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4"/>
      <c r="BK5772" s="14"/>
      <c r="BL5772" s="14"/>
      <c r="BM5772" s="14"/>
      <c r="BN5772" s="14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2"/>
      <c r="L5773" s="12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4"/>
      <c r="BK5773" s="14"/>
      <c r="BL5773" s="14"/>
      <c r="BM5773" s="14"/>
      <c r="BN5773" s="14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2"/>
      <c r="L5774" s="12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4"/>
      <c r="BK5774" s="14"/>
      <c r="BL5774" s="14"/>
      <c r="BM5774" s="14"/>
      <c r="BN5774" s="14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2"/>
      <c r="L5775" s="12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4"/>
      <c r="BK5775" s="14"/>
      <c r="BL5775" s="14"/>
      <c r="BM5775" s="14"/>
      <c r="BN5775" s="14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2"/>
      <c r="L5776" s="12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4"/>
      <c r="BK5776" s="14"/>
      <c r="BL5776" s="14"/>
      <c r="BM5776" s="14"/>
      <c r="BN5776" s="14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2"/>
      <c r="L5777" s="12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4"/>
      <c r="BK5777" s="14"/>
      <c r="BL5777" s="14"/>
      <c r="BM5777" s="14"/>
      <c r="BN5777" s="14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2"/>
      <c r="L5778" s="12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4"/>
      <c r="BK5778" s="14"/>
      <c r="BL5778" s="14"/>
      <c r="BM5778" s="14"/>
      <c r="BN5778" s="14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2"/>
      <c r="L5779" s="12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4"/>
      <c r="BK5779" s="14"/>
      <c r="BL5779" s="14"/>
      <c r="BM5779" s="14"/>
      <c r="BN5779" s="14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2"/>
      <c r="L5780" s="12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4"/>
      <c r="BK5780" s="14"/>
      <c r="BL5780" s="14"/>
      <c r="BM5780" s="14"/>
      <c r="BN5780" s="14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2"/>
      <c r="L5781" s="12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4"/>
      <c r="BK5781" s="14"/>
      <c r="BL5781" s="14"/>
      <c r="BM5781" s="14"/>
      <c r="BN5781" s="14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2"/>
      <c r="L5782" s="12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4"/>
      <c r="BK5782" s="14"/>
      <c r="BL5782" s="14"/>
      <c r="BM5782" s="14"/>
      <c r="BN5782" s="14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2"/>
      <c r="L5783" s="12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4"/>
      <c r="BK5783" s="14"/>
      <c r="BL5783" s="14"/>
      <c r="BM5783" s="14"/>
      <c r="BN5783" s="14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2"/>
      <c r="L5784" s="12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4"/>
      <c r="BK5784" s="14"/>
      <c r="BL5784" s="14"/>
      <c r="BM5784" s="14"/>
      <c r="BN5784" s="14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2"/>
      <c r="L5785" s="12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4"/>
      <c r="BK5785" s="14"/>
      <c r="BL5785" s="14"/>
      <c r="BM5785" s="14"/>
      <c r="BN5785" s="14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2"/>
      <c r="L5786" s="12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4"/>
      <c r="BK5786" s="14"/>
      <c r="BL5786" s="14"/>
      <c r="BM5786" s="14"/>
      <c r="BN5786" s="14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2"/>
      <c r="L5787" s="12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4"/>
      <c r="BK5787" s="14"/>
      <c r="BL5787" s="14"/>
      <c r="BM5787" s="14"/>
      <c r="BN5787" s="14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2"/>
      <c r="L5788" s="12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4"/>
      <c r="BK5788" s="14"/>
      <c r="BL5788" s="14"/>
      <c r="BM5788" s="14"/>
      <c r="BN5788" s="14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2"/>
      <c r="L5789" s="12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4"/>
      <c r="BK5789" s="14"/>
      <c r="BL5789" s="14"/>
      <c r="BM5789" s="14"/>
      <c r="BN5789" s="14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2"/>
      <c r="L5790" s="12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4"/>
      <c r="BK5790" s="14"/>
      <c r="BL5790" s="14"/>
      <c r="BM5790" s="14"/>
      <c r="BN5790" s="14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2"/>
      <c r="L5791" s="12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4"/>
      <c r="BK5791" s="14"/>
      <c r="BL5791" s="14"/>
      <c r="BM5791" s="14"/>
      <c r="BN5791" s="14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2"/>
      <c r="L5792" s="12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4"/>
      <c r="BK5792" s="14"/>
      <c r="BL5792" s="14"/>
      <c r="BM5792" s="14"/>
      <c r="BN5792" s="14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2"/>
      <c r="L5793" s="12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4"/>
      <c r="BK5793" s="14"/>
      <c r="BL5793" s="14"/>
      <c r="BM5793" s="14"/>
      <c r="BN5793" s="14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2"/>
      <c r="L5794" s="12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4"/>
      <c r="BK5794" s="14"/>
      <c r="BL5794" s="14"/>
      <c r="BM5794" s="14"/>
      <c r="BN5794" s="14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2"/>
      <c r="L5795" s="12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4"/>
      <c r="BK5795" s="14"/>
      <c r="BL5795" s="14"/>
      <c r="BM5795" s="14"/>
      <c r="BN5795" s="14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2"/>
      <c r="L5796" s="12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4"/>
      <c r="BK5796" s="14"/>
      <c r="BL5796" s="14"/>
      <c r="BM5796" s="14"/>
      <c r="BN5796" s="14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2"/>
      <c r="L5797" s="12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4"/>
      <c r="BK5797" s="14"/>
      <c r="BL5797" s="14"/>
      <c r="BM5797" s="14"/>
      <c r="BN5797" s="14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2"/>
      <c r="L5798" s="12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4"/>
      <c r="BK5798" s="14"/>
      <c r="BL5798" s="14"/>
      <c r="BM5798" s="14"/>
      <c r="BN5798" s="14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2"/>
      <c r="L5799" s="12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4"/>
      <c r="BK5799" s="14"/>
      <c r="BL5799" s="14"/>
      <c r="BM5799" s="14"/>
      <c r="BN5799" s="14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2"/>
      <c r="L5800" s="12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4"/>
      <c r="BK5800" s="14"/>
      <c r="BL5800" s="14"/>
      <c r="BM5800" s="14"/>
      <c r="BN5800" s="14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2"/>
      <c r="L5801" s="12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4"/>
      <c r="BK5801" s="14"/>
      <c r="BL5801" s="14"/>
      <c r="BM5801" s="14"/>
      <c r="BN5801" s="14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2"/>
      <c r="L5802" s="12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4"/>
      <c r="BK5802" s="14"/>
      <c r="BL5802" s="14"/>
      <c r="BM5802" s="14"/>
      <c r="BN5802" s="14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2"/>
      <c r="L5803" s="12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4"/>
      <c r="BK5803" s="14"/>
      <c r="BL5803" s="14"/>
      <c r="BM5803" s="14"/>
      <c r="BN5803" s="14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2"/>
      <c r="L5804" s="12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4"/>
      <c r="BK5804" s="14"/>
      <c r="BL5804" s="14"/>
      <c r="BM5804" s="14"/>
      <c r="BN5804" s="14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2"/>
      <c r="L5805" s="12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4"/>
      <c r="BK5805" s="14"/>
      <c r="BL5805" s="14"/>
      <c r="BM5805" s="14"/>
      <c r="BN5805" s="14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2"/>
      <c r="L5806" s="12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4"/>
      <c r="BK5806" s="14"/>
      <c r="BL5806" s="14"/>
      <c r="BM5806" s="14"/>
      <c r="BN5806" s="14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2"/>
      <c r="L5807" s="12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4"/>
      <c r="BK5807" s="14"/>
      <c r="BL5807" s="14"/>
      <c r="BM5807" s="14"/>
      <c r="BN5807" s="14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2"/>
      <c r="L5808" s="12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4"/>
      <c r="BK5808" s="14"/>
      <c r="BL5808" s="14"/>
      <c r="BM5808" s="14"/>
      <c r="BN5808" s="14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2"/>
      <c r="L5809" s="12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4"/>
      <c r="BK5809" s="14"/>
      <c r="BL5809" s="14"/>
      <c r="BM5809" s="14"/>
      <c r="BN5809" s="14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2"/>
      <c r="L5810" s="12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4"/>
      <c r="BK5810" s="14"/>
      <c r="BL5810" s="14"/>
      <c r="BM5810" s="14"/>
      <c r="BN5810" s="14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2"/>
      <c r="L5811" s="12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4"/>
      <c r="BK5811" s="14"/>
      <c r="BL5811" s="14"/>
      <c r="BM5811" s="14"/>
      <c r="BN5811" s="14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2"/>
      <c r="L5812" s="12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4"/>
      <c r="BK5812" s="14"/>
      <c r="BL5812" s="14"/>
      <c r="BM5812" s="14"/>
      <c r="BN5812" s="14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2"/>
      <c r="L5813" s="12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4"/>
      <c r="BK5813" s="14"/>
      <c r="BL5813" s="14"/>
      <c r="BM5813" s="14"/>
      <c r="BN5813" s="14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2"/>
      <c r="L5814" s="12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4"/>
      <c r="BK5814" s="14"/>
      <c r="BL5814" s="14"/>
      <c r="BM5814" s="14"/>
      <c r="BN5814" s="14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2"/>
      <c r="L5815" s="12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4"/>
      <c r="BK5815" s="14"/>
      <c r="BL5815" s="14"/>
      <c r="BM5815" s="14"/>
      <c r="BN5815" s="14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2"/>
      <c r="L5816" s="12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4"/>
      <c r="BK5816" s="14"/>
      <c r="BL5816" s="14"/>
      <c r="BM5816" s="14"/>
      <c r="BN5816" s="14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2"/>
      <c r="L5817" s="12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4"/>
      <c r="BK5817" s="14"/>
      <c r="BL5817" s="14"/>
      <c r="BM5817" s="14"/>
      <c r="BN5817" s="14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2"/>
      <c r="L5818" s="12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4"/>
      <c r="BK5818" s="14"/>
      <c r="BL5818" s="14"/>
      <c r="BM5818" s="14"/>
      <c r="BN5818" s="14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2"/>
      <c r="L5819" s="12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4"/>
      <c r="BK5819" s="14"/>
      <c r="BL5819" s="14"/>
      <c r="BM5819" s="14"/>
      <c r="BN5819" s="14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2"/>
      <c r="L5820" s="12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4"/>
      <c r="BK5820" s="14"/>
      <c r="BL5820" s="14"/>
      <c r="BM5820" s="14"/>
      <c r="BN5820" s="14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2"/>
      <c r="L5821" s="12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4"/>
      <c r="BK5821" s="14"/>
      <c r="BL5821" s="14"/>
      <c r="BM5821" s="14"/>
      <c r="BN5821" s="14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2"/>
      <c r="L5822" s="12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4"/>
      <c r="BK5822" s="14"/>
      <c r="BL5822" s="14"/>
      <c r="BM5822" s="14"/>
      <c r="BN5822" s="14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2"/>
      <c r="L5823" s="12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4"/>
      <c r="BK5823" s="14"/>
      <c r="BL5823" s="14"/>
      <c r="BM5823" s="14"/>
      <c r="BN5823" s="14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2"/>
      <c r="L5824" s="12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4"/>
      <c r="BK5824" s="14"/>
      <c r="BL5824" s="14"/>
      <c r="BM5824" s="14"/>
      <c r="BN5824" s="14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2"/>
      <c r="L5825" s="12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4"/>
      <c r="BK5825" s="14"/>
      <c r="BL5825" s="14"/>
      <c r="BM5825" s="14"/>
      <c r="BN5825" s="14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2"/>
      <c r="L5826" s="12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4"/>
      <c r="BK5826" s="14"/>
      <c r="BL5826" s="14"/>
      <c r="BM5826" s="14"/>
      <c r="BN5826" s="14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2"/>
      <c r="L5827" s="12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4"/>
      <c r="BK5827" s="14"/>
      <c r="BL5827" s="14"/>
      <c r="BM5827" s="14"/>
      <c r="BN5827" s="14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2"/>
      <c r="L5828" s="12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4"/>
      <c r="BK5828" s="14"/>
      <c r="BL5828" s="14"/>
      <c r="BM5828" s="14"/>
      <c r="BN5828" s="14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2"/>
      <c r="L5829" s="12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4"/>
      <c r="BK5829" s="14"/>
      <c r="BL5829" s="14"/>
      <c r="BM5829" s="14"/>
      <c r="BN5829" s="14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2"/>
      <c r="L5830" s="12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4"/>
      <c r="BK5830" s="14"/>
      <c r="BL5830" s="14"/>
      <c r="BM5830" s="14"/>
      <c r="BN5830" s="14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2"/>
      <c r="L5831" s="12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4"/>
      <c r="BK5831" s="14"/>
      <c r="BL5831" s="14"/>
      <c r="BM5831" s="14"/>
      <c r="BN5831" s="14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2"/>
      <c r="L5832" s="12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4"/>
      <c r="BK5832" s="14"/>
      <c r="BL5832" s="14"/>
      <c r="BM5832" s="14"/>
      <c r="BN5832" s="14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2"/>
      <c r="L5833" s="12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4"/>
      <c r="BK5833" s="14"/>
      <c r="BL5833" s="14"/>
      <c r="BM5833" s="14"/>
      <c r="BN5833" s="14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2"/>
      <c r="L5834" s="12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4"/>
      <c r="BK5834" s="14"/>
      <c r="BL5834" s="14"/>
      <c r="BM5834" s="14"/>
      <c r="BN5834" s="14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2"/>
      <c r="L5835" s="12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4"/>
      <c r="BK5835" s="14"/>
      <c r="BL5835" s="14"/>
      <c r="BM5835" s="14"/>
      <c r="BN5835" s="14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2"/>
      <c r="L5836" s="12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4"/>
      <c r="BK5836" s="14"/>
      <c r="BL5836" s="14"/>
      <c r="BM5836" s="14"/>
      <c r="BN5836" s="14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2"/>
      <c r="L5837" s="12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4"/>
      <c r="BK5837" s="14"/>
      <c r="BL5837" s="14"/>
      <c r="BM5837" s="14"/>
      <c r="BN5837" s="14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2"/>
      <c r="L5838" s="12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4"/>
      <c r="BK5838" s="14"/>
      <c r="BL5838" s="14"/>
      <c r="BM5838" s="14"/>
      <c r="BN5838" s="14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2"/>
      <c r="L5839" s="12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4"/>
      <c r="BK5839" s="14"/>
      <c r="BL5839" s="14"/>
      <c r="BM5839" s="14"/>
      <c r="BN5839" s="14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2"/>
      <c r="L5840" s="12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4"/>
      <c r="BK5840" s="14"/>
      <c r="BL5840" s="14"/>
      <c r="BM5840" s="14"/>
      <c r="BN5840" s="14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2"/>
      <c r="L5841" s="12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4"/>
      <c r="BK5841" s="14"/>
      <c r="BL5841" s="14"/>
      <c r="BM5841" s="14"/>
      <c r="BN5841" s="14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2"/>
      <c r="L5842" s="12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4"/>
      <c r="BK5842" s="14"/>
      <c r="BL5842" s="14"/>
      <c r="BM5842" s="14"/>
      <c r="BN5842" s="14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2"/>
      <c r="L5843" s="12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4"/>
      <c r="BK5843" s="14"/>
      <c r="BL5843" s="14"/>
      <c r="BM5843" s="14"/>
      <c r="BN5843" s="14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2"/>
      <c r="L5844" s="12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4"/>
      <c r="BK5844" s="14"/>
      <c r="BL5844" s="14"/>
      <c r="BM5844" s="14"/>
      <c r="BN5844" s="14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2"/>
      <c r="L5845" s="12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4"/>
      <c r="BK5845" s="14"/>
      <c r="BL5845" s="14"/>
      <c r="BM5845" s="14"/>
      <c r="BN5845" s="14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2"/>
      <c r="L5846" s="12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4"/>
      <c r="BK5846" s="14"/>
      <c r="BL5846" s="14"/>
      <c r="BM5846" s="14"/>
      <c r="BN5846" s="14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2"/>
      <c r="L5847" s="12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4"/>
      <c r="BK5847" s="14"/>
      <c r="BL5847" s="14"/>
      <c r="BM5847" s="14"/>
      <c r="BN5847" s="14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2"/>
      <c r="L5848" s="12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4"/>
      <c r="BK5848" s="14"/>
      <c r="BL5848" s="14"/>
      <c r="BM5848" s="14"/>
      <c r="BN5848" s="14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2"/>
      <c r="L5849" s="12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4"/>
      <c r="BK5849" s="14"/>
      <c r="BL5849" s="14"/>
      <c r="BM5849" s="14"/>
      <c r="BN5849" s="14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2"/>
      <c r="L5850" s="12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4"/>
      <c r="BK5850" s="14"/>
      <c r="BL5850" s="14"/>
      <c r="BM5850" s="14"/>
      <c r="BN5850" s="14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2"/>
      <c r="L5851" s="12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4"/>
      <c r="BK5851" s="14"/>
      <c r="BL5851" s="14"/>
      <c r="BM5851" s="14"/>
      <c r="BN5851" s="14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2"/>
      <c r="L5852" s="12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4"/>
      <c r="BK5852" s="14"/>
      <c r="BL5852" s="14"/>
      <c r="BM5852" s="14"/>
      <c r="BN5852" s="14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2"/>
      <c r="L5853" s="12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4"/>
      <c r="BK5853" s="14"/>
      <c r="BL5853" s="14"/>
      <c r="BM5853" s="14"/>
      <c r="BN5853" s="14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2"/>
      <c r="L5854" s="12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4"/>
      <c r="BK5854" s="14"/>
      <c r="BL5854" s="14"/>
      <c r="BM5854" s="14"/>
      <c r="BN5854" s="14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2"/>
      <c r="L5855" s="12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4"/>
      <c r="BK5855" s="14"/>
      <c r="BL5855" s="14"/>
      <c r="BM5855" s="14"/>
      <c r="BN5855" s="14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2"/>
      <c r="L5856" s="12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4"/>
      <c r="BK5856" s="14"/>
      <c r="BL5856" s="14"/>
      <c r="BM5856" s="14"/>
      <c r="BN5856" s="14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2"/>
      <c r="L5857" s="12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4"/>
      <c r="BK5857" s="14"/>
      <c r="BL5857" s="14"/>
      <c r="BM5857" s="14"/>
      <c r="BN5857" s="14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2"/>
      <c r="L5858" s="12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4"/>
      <c r="BK5858" s="14"/>
      <c r="BL5858" s="14"/>
      <c r="BM5858" s="14"/>
      <c r="BN5858" s="14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2"/>
      <c r="L5859" s="12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4"/>
      <c r="BK5859" s="14"/>
      <c r="BL5859" s="14"/>
      <c r="BM5859" s="14"/>
      <c r="BN5859" s="14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2"/>
      <c r="L5860" s="12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4"/>
      <c r="BK5860" s="14"/>
      <c r="BL5860" s="14"/>
      <c r="BM5860" s="14"/>
      <c r="BN5860" s="14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2"/>
      <c r="L5861" s="12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4"/>
      <c r="BK5861" s="14"/>
      <c r="BL5861" s="14"/>
      <c r="BM5861" s="14"/>
      <c r="BN5861" s="14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2"/>
      <c r="L5862" s="12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4"/>
      <c r="BK5862" s="14"/>
      <c r="BL5862" s="14"/>
      <c r="BM5862" s="14"/>
      <c r="BN5862" s="14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2"/>
      <c r="L5863" s="12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4"/>
      <c r="BK5863" s="14"/>
      <c r="BL5863" s="14"/>
      <c r="BM5863" s="14"/>
      <c r="BN5863" s="14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2"/>
      <c r="L5864" s="12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4"/>
      <c r="BK5864" s="14"/>
      <c r="BL5864" s="14"/>
      <c r="BM5864" s="14"/>
      <c r="BN5864" s="14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2"/>
      <c r="L5865" s="12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4"/>
      <c r="BK5865" s="14"/>
      <c r="BL5865" s="14"/>
      <c r="BM5865" s="14"/>
      <c r="BN5865" s="14"/>
    </row>
    <row r="5866" spans="4:66" s="15" customFormat="1" x14ac:dyDescent="0.25">
      <c r="D5866" s="23"/>
      <c r="K5866" s="17"/>
      <c r="L5866" s="17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  <c r="BG5866" s="18"/>
      <c r="BH5866" s="18"/>
      <c r="BI5866" s="18"/>
      <c r="BJ5866" s="19"/>
      <c r="BK5866" s="19"/>
      <c r="BL5866" s="19"/>
      <c r="BM5866" s="19"/>
      <c r="BN5866" s="19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2"/>
      <c r="L5867" s="12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4"/>
      <c r="BK5867" s="14"/>
      <c r="BL5867" s="14"/>
      <c r="BM5867" s="14"/>
      <c r="BN5867" s="14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2"/>
      <c r="L5868" s="12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4"/>
      <c r="BK5868" s="14"/>
      <c r="BL5868" s="14"/>
      <c r="BM5868" s="14"/>
      <c r="BN5868" s="14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2"/>
      <c r="L5869" s="12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4"/>
      <c r="BK5869" s="14"/>
      <c r="BL5869" s="14"/>
      <c r="BM5869" s="14"/>
      <c r="BN5869" s="14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2"/>
      <c r="L5870" s="12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4"/>
      <c r="BK5870" s="14"/>
      <c r="BL5870" s="14"/>
      <c r="BM5870" s="14"/>
      <c r="BN5870" s="14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2"/>
      <c r="L5871" s="12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4"/>
      <c r="BK5871" s="14"/>
      <c r="BL5871" s="14"/>
      <c r="BM5871" s="14"/>
      <c r="BN5871" s="14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2"/>
      <c r="L5872" s="12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4"/>
      <c r="BK5872" s="14"/>
      <c r="BL5872" s="14"/>
      <c r="BM5872" s="14"/>
      <c r="BN5872" s="14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2"/>
      <c r="L5873" s="12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4"/>
      <c r="BK5873" s="14"/>
      <c r="BL5873" s="14"/>
      <c r="BM5873" s="14"/>
      <c r="BN5873" s="14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2"/>
      <c r="L5874" s="12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4"/>
      <c r="BK5874" s="14"/>
      <c r="BL5874" s="14"/>
      <c r="BM5874" s="14"/>
      <c r="BN5874" s="14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2"/>
      <c r="L5875" s="12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4"/>
      <c r="BK5875" s="14"/>
      <c r="BL5875" s="14"/>
      <c r="BM5875" s="14"/>
      <c r="BN5875" s="14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2"/>
      <c r="L5876" s="12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4"/>
      <c r="BK5876" s="14"/>
      <c r="BL5876" s="14"/>
      <c r="BM5876" s="14"/>
      <c r="BN5876" s="14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2"/>
      <c r="L5877" s="12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4"/>
      <c r="BK5877" s="14"/>
      <c r="BL5877" s="14"/>
      <c r="BM5877" s="14"/>
      <c r="BN5877" s="14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2"/>
      <c r="L5878" s="12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4"/>
      <c r="BK5878" s="14"/>
      <c r="BL5878" s="14"/>
      <c r="BM5878" s="14"/>
      <c r="BN5878" s="14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2"/>
      <c r="L5879" s="12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4"/>
      <c r="BK5879" s="14"/>
      <c r="BL5879" s="14"/>
      <c r="BM5879" s="14"/>
      <c r="BN5879" s="14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2"/>
      <c r="L5880" s="12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4"/>
      <c r="BK5880" s="14"/>
      <c r="BL5880" s="14"/>
      <c r="BM5880" s="14"/>
      <c r="BN5880" s="14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2"/>
      <c r="L5881" s="12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4"/>
      <c r="BK5881" s="14"/>
      <c r="BL5881" s="14"/>
      <c r="BM5881" s="14"/>
      <c r="BN5881" s="14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2"/>
      <c r="L5882" s="12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4"/>
      <c r="BK5882" s="14"/>
      <c r="BL5882" s="14"/>
      <c r="BM5882" s="14"/>
      <c r="BN5882" s="14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2"/>
      <c r="L5883" s="12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4"/>
      <c r="BK5883" s="14"/>
      <c r="BL5883" s="14"/>
      <c r="BM5883" s="14"/>
      <c r="BN5883" s="14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2"/>
      <c r="L5884" s="12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4"/>
      <c r="BK5884" s="14"/>
      <c r="BL5884" s="14"/>
      <c r="BM5884" s="14"/>
      <c r="BN5884" s="14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2"/>
      <c r="L5885" s="12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4"/>
      <c r="BK5885" s="14"/>
      <c r="BL5885" s="14"/>
      <c r="BM5885" s="14"/>
      <c r="BN5885" s="14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2"/>
      <c r="L5886" s="12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4"/>
      <c r="BK5886" s="14"/>
      <c r="BL5886" s="14"/>
      <c r="BM5886" s="14"/>
      <c r="BN5886" s="14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2"/>
      <c r="L5887" s="12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4"/>
      <c r="BK5887" s="14"/>
      <c r="BL5887" s="14"/>
      <c r="BM5887" s="14"/>
      <c r="BN5887" s="14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2"/>
      <c r="L5888" s="12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4"/>
      <c r="BK5888" s="14"/>
      <c r="BL5888" s="14"/>
      <c r="BM5888" s="14"/>
      <c r="BN5888" s="14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2"/>
      <c r="L5889" s="12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4"/>
      <c r="BK5889" s="14"/>
      <c r="BL5889" s="14"/>
      <c r="BM5889" s="14"/>
      <c r="BN5889" s="14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2"/>
      <c r="L5890" s="12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4"/>
      <c r="BK5890" s="14"/>
      <c r="BL5890" s="14"/>
      <c r="BM5890" s="14"/>
      <c r="BN5890" s="14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2"/>
      <c r="L5891" s="12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4"/>
      <c r="BK5891" s="14"/>
      <c r="BL5891" s="14"/>
      <c r="BM5891" s="14"/>
      <c r="BN5891" s="14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2"/>
      <c r="L5892" s="12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4"/>
      <c r="BK5892" s="14"/>
      <c r="BL5892" s="14"/>
      <c r="BM5892" s="14"/>
      <c r="BN5892" s="14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2"/>
      <c r="L5893" s="12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4"/>
      <c r="BK5893" s="14"/>
      <c r="BL5893" s="14"/>
      <c r="BM5893" s="14"/>
      <c r="BN5893" s="14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2"/>
      <c r="L5894" s="12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4"/>
      <c r="BK5894" s="14"/>
      <c r="BL5894" s="14"/>
      <c r="BM5894" s="14"/>
      <c r="BN5894" s="14"/>
    </row>
    <row r="5895" spans="4:66" s="15" customFormat="1" x14ac:dyDescent="0.25">
      <c r="D5895" s="23"/>
      <c r="K5895" s="17"/>
      <c r="L5895" s="17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  <c r="BG5895" s="18"/>
      <c r="BH5895" s="18"/>
      <c r="BI5895" s="18"/>
      <c r="BJ5895" s="19"/>
      <c r="BK5895" s="19"/>
      <c r="BL5895" s="19"/>
      <c r="BM5895" s="19"/>
      <c r="BN5895" s="19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2"/>
      <c r="L5896" s="12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4"/>
      <c r="BK5896" s="14"/>
      <c r="BL5896" s="14"/>
      <c r="BM5896" s="14"/>
      <c r="BN5896" s="14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2"/>
      <c r="L5897" s="12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4"/>
      <c r="BK5897" s="14"/>
      <c r="BL5897" s="14"/>
      <c r="BM5897" s="14"/>
      <c r="BN5897" s="14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2"/>
      <c r="L5898" s="12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4"/>
      <c r="BK5898" s="14"/>
      <c r="BL5898" s="14"/>
      <c r="BM5898" s="14"/>
      <c r="BN5898" s="14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2"/>
      <c r="L5899" s="12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4"/>
      <c r="BK5899" s="14"/>
      <c r="BL5899" s="14"/>
      <c r="BM5899" s="14"/>
      <c r="BN5899" s="14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2"/>
      <c r="L5900" s="12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4"/>
      <c r="BK5900" s="14"/>
      <c r="BL5900" s="14"/>
      <c r="BM5900" s="14"/>
      <c r="BN5900" s="14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2"/>
      <c r="L5901" s="12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4"/>
      <c r="BK5901" s="14"/>
      <c r="BL5901" s="14"/>
      <c r="BM5901" s="14"/>
      <c r="BN5901" s="14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2"/>
      <c r="L5902" s="12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4"/>
      <c r="BK5902" s="14"/>
      <c r="BL5902" s="14"/>
      <c r="BM5902" s="14"/>
      <c r="BN5902" s="14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2"/>
      <c r="L5903" s="12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4"/>
      <c r="BK5903" s="14"/>
      <c r="BL5903" s="14"/>
      <c r="BM5903" s="14"/>
      <c r="BN5903" s="14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2"/>
      <c r="L5904" s="12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4"/>
      <c r="BK5904" s="14"/>
      <c r="BL5904" s="14"/>
      <c r="BM5904" s="14"/>
      <c r="BN5904" s="14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2"/>
      <c r="L5905" s="12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4"/>
      <c r="BK5905" s="14"/>
      <c r="BL5905" s="14"/>
      <c r="BM5905" s="14"/>
      <c r="BN5905" s="14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2"/>
      <c r="L5906" s="12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4"/>
      <c r="BK5906" s="14"/>
      <c r="BL5906" s="14"/>
      <c r="BM5906" s="14"/>
      <c r="BN5906" s="14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2"/>
      <c r="L5907" s="12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4"/>
      <c r="BK5907" s="14"/>
      <c r="BL5907" s="14"/>
      <c r="BM5907" s="14"/>
      <c r="BN5907" s="14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2"/>
      <c r="L5908" s="12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4"/>
      <c r="BK5908" s="14"/>
      <c r="BL5908" s="14"/>
      <c r="BM5908" s="14"/>
      <c r="BN5908" s="14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2"/>
      <c r="L5909" s="12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4"/>
      <c r="BK5909" s="14"/>
      <c r="BL5909" s="14"/>
      <c r="BM5909" s="14"/>
      <c r="BN5909" s="14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2"/>
      <c r="L5910" s="12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4"/>
      <c r="BK5910" s="14"/>
      <c r="BL5910" s="14"/>
      <c r="BM5910" s="14"/>
      <c r="BN5910" s="14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2"/>
      <c r="L5911" s="12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4"/>
      <c r="BK5911" s="14"/>
      <c r="BL5911" s="14"/>
      <c r="BM5911" s="14"/>
      <c r="BN5911" s="14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2"/>
      <c r="L5912" s="12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4"/>
      <c r="BK5912" s="14"/>
      <c r="BL5912" s="14"/>
      <c r="BM5912" s="14"/>
      <c r="BN5912" s="14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2"/>
      <c r="L5913" s="12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4"/>
      <c r="BK5913" s="14"/>
      <c r="BL5913" s="14"/>
      <c r="BM5913" s="14"/>
      <c r="BN5913" s="14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2"/>
      <c r="L5914" s="12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4"/>
      <c r="BK5914" s="14"/>
      <c r="BL5914" s="14"/>
      <c r="BM5914" s="14"/>
      <c r="BN5914" s="14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2"/>
      <c r="L5915" s="12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4"/>
      <c r="BK5915" s="14"/>
      <c r="BL5915" s="14"/>
      <c r="BM5915" s="14"/>
      <c r="BN5915" s="14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2"/>
      <c r="L5916" s="12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4"/>
      <c r="BK5916" s="14"/>
      <c r="BL5916" s="14"/>
      <c r="BM5916" s="14"/>
      <c r="BN5916" s="14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2"/>
      <c r="L5917" s="12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4"/>
      <c r="BK5917" s="14"/>
      <c r="BL5917" s="14"/>
      <c r="BM5917" s="14"/>
      <c r="BN5917" s="14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2"/>
      <c r="L5918" s="12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4"/>
      <c r="BK5918" s="14"/>
      <c r="BL5918" s="14"/>
      <c r="BM5918" s="14"/>
      <c r="BN5918" s="14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2"/>
      <c r="L5919" s="12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4"/>
      <c r="BK5919" s="14"/>
      <c r="BL5919" s="14"/>
      <c r="BM5919" s="14"/>
      <c r="BN5919" s="14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2"/>
      <c r="L5920" s="12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4"/>
      <c r="BK5920" s="14"/>
      <c r="BL5920" s="14"/>
      <c r="BM5920" s="14"/>
      <c r="BN5920" s="14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2"/>
      <c r="L5921" s="12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4"/>
      <c r="BK5921" s="14"/>
      <c r="BL5921" s="14"/>
      <c r="BM5921" s="14"/>
      <c r="BN5921" s="14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2"/>
      <c r="L5922" s="12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4"/>
      <c r="BK5922" s="14"/>
      <c r="BL5922" s="14"/>
      <c r="BM5922" s="14"/>
      <c r="BN5922" s="14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2"/>
      <c r="L5923" s="12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4"/>
      <c r="BK5923" s="14"/>
      <c r="BL5923" s="14"/>
      <c r="BM5923" s="14"/>
      <c r="BN5923" s="14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2"/>
      <c r="L5924" s="12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4"/>
      <c r="BK5924" s="14"/>
      <c r="BL5924" s="14"/>
      <c r="BM5924" s="14"/>
      <c r="BN5924" s="14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2"/>
      <c r="L5925" s="12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4"/>
      <c r="BK5925" s="14"/>
      <c r="BL5925" s="14"/>
      <c r="BM5925" s="14"/>
      <c r="BN5925" s="14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2"/>
      <c r="L5926" s="12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4"/>
      <c r="BK5926" s="14"/>
      <c r="BL5926" s="14"/>
      <c r="BM5926" s="14"/>
      <c r="BN5926" s="14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2"/>
      <c r="L5927" s="12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4"/>
      <c r="BK5927" s="14"/>
      <c r="BL5927" s="14"/>
      <c r="BM5927" s="14"/>
      <c r="BN5927" s="14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2"/>
      <c r="L5928" s="12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4"/>
      <c r="BK5928" s="14"/>
      <c r="BL5928" s="14"/>
      <c r="BM5928" s="14"/>
      <c r="BN5928" s="14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2"/>
      <c r="L5929" s="12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4"/>
      <c r="BK5929" s="14"/>
      <c r="BL5929" s="14"/>
      <c r="BM5929" s="14"/>
      <c r="BN5929" s="14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2"/>
      <c r="L5930" s="12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4"/>
      <c r="BK5930" s="14"/>
      <c r="BL5930" s="14"/>
      <c r="BM5930" s="14"/>
      <c r="BN5930" s="14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2"/>
      <c r="L5931" s="12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4"/>
      <c r="BK5931" s="14"/>
      <c r="BL5931" s="14"/>
      <c r="BM5931" s="14"/>
      <c r="BN5931" s="14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2"/>
      <c r="L5932" s="12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4"/>
      <c r="BK5932" s="14"/>
      <c r="BL5932" s="14"/>
      <c r="BM5932" s="14"/>
      <c r="BN5932" s="14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2"/>
      <c r="L5933" s="12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4"/>
      <c r="BK5933" s="14"/>
      <c r="BL5933" s="14"/>
      <c r="BM5933" s="14"/>
      <c r="BN5933" s="14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2"/>
      <c r="L5934" s="12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4"/>
      <c r="BK5934" s="14"/>
      <c r="BL5934" s="14"/>
      <c r="BM5934" s="14"/>
      <c r="BN5934" s="14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2"/>
      <c r="L5935" s="12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4"/>
      <c r="BK5935" s="14"/>
      <c r="BL5935" s="14"/>
      <c r="BM5935" s="14"/>
      <c r="BN5935" s="14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2"/>
      <c r="L5936" s="12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4"/>
      <c r="BK5936" s="14"/>
      <c r="BL5936" s="14"/>
      <c r="BM5936" s="14"/>
      <c r="BN5936" s="14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2"/>
      <c r="L5937" s="12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4"/>
      <c r="BK5937" s="14"/>
      <c r="BL5937" s="14"/>
      <c r="BM5937" s="14"/>
      <c r="BN5937" s="14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2"/>
      <c r="L5938" s="12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4"/>
      <c r="BK5938" s="14"/>
      <c r="BL5938" s="14"/>
      <c r="BM5938" s="14"/>
      <c r="BN5938" s="14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2"/>
      <c r="L5939" s="12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4"/>
      <c r="BK5939" s="14"/>
      <c r="BL5939" s="14"/>
      <c r="BM5939" s="14"/>
      <c r="BN5939" s="14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2"/>
      <c r="L5940" s="12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4"/>
      <c r="BK5940" s="14"/>
      <c r="BL5940" s="14"/>
      <c r="BM5940" s="14"/>
      <c r="BN5940" s="14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2"/>
      <c r="L5941" s="12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4"/>
      <c r="BK5941" s="14"/>
      <c r="BL5941" s="14"/>
      <c r="BM5941" s="14"/>
      <c r="BN5941" s="14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2"/>
      <c r="L5942" s="12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4"/>
      <c r="BK5942" s="14"/>
      <c r="BL5942" s="14"/>
      <c r="BM5942" s="14"/>
      <c r="BN5942" s="14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2"/>
      <c r="L5943" s="12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4"/>
      <c r="BK5943" s="14"/>
      <c r="BL5943" s="14"/>
      <c r="BM5943" s="14"/>
      <c r="BN5943" s="14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2"/>
      <c r="L5944" s="12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4"/>
      <c r="BK5944" s="14"/>
      <c r="BL5944" s="14"/>
      <c r="BM5944" s="14"/>
      <c r="BN5944" s="14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2"/>
      <c r="L5945" s="12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4"/>
      <c r="BK5945" s="14"/>
      <c r="BL5945" s="14"/>
      <c r="BM5945" s="14"/>
      <c r="BN5945" s="14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2"/>
      <c r="L5946" s="12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4"/>
      <c r="BK5946" s="14"/>
      <c r="BL5946" s="14"/>
      <c r="BM5946" s="14"/>
      <c r="BN5946" s="14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2"/>
      <c r="L5947" s="12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4"/>
      <c r="BK5947" s="14"/>
      <c r="BL5947" s="14"/>
      <c r="BM5947" s="14"/>
      <c r="BN5947" s="14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2"/>
      <c r="L5948" s="12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4"/>
      <c r="BK5948" s="14"/>
      <c r="BL5948" s="14"/>
      <c r="BM5948" s="14"/>
      <c r="BN5948" s="14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2"/>
      <c r="L5949" s="12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4"/>
      <c r="BK5949" s="14"/>
      <c r="BL5949" s="14"/>
      <c r="BM5949" s="14"/>
      <c r="BN5949" s="14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2"/>
      <c r="L5950" s="12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4"/>
      <c r="BK5950" s="14"/>
      <c r="BL5950" s="14"/>
      <c r="BM5950" s="14"/>
      <c r="BN5950" s="14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2"/>
      <c r="L5951" s="12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4"/>
      <c r="BK5951" s="14"/>
      <c r="BL5951" s="14"/>
      <c r="BM5951" s="14"/>
      <c r="BN5951" s="14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2"/>
      <c r="L5952" s="12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4"/>
      <c r="BK5952" s="14"/>
      <c r="BL5952" s="14"/>
      <c r="BM5952" s="14"/>
      <c r="BN5952" s="14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2"/>
      <c r="L5953" s="12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4"/>
      <c r="BK5953" s="14"/>
      <c r="BL5953" s="14"/>
      <c r="BM5953" s="14"/>
      <c r="BN5953" s="14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2"/>
      <c r="L5954" s="12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4"/>
      <c r="BK5954" s="14"/>
      <c r="BL5954" s="14"/>
      <c r="BM5954" s="14"/>
      <c r="BN5954" s="14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2"/>
      <c r="L5955" s="12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4"/>
      <c r="BK5955" s="14"/>
      <c r="BL5955" s="14"/>
      <c r="BM5955" s="14"/>
      <c r="BN5955" s="14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2"/>
      <c r="L5956" s="12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4"/>
      <c r="BK5956" s="14"/>
      <c r="BL5956" s="14"/>
      <c r="BM5956" s="14"/>
      <c r="BN5956" s="14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2"/>
      <c r="L5957" s="12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4"/>
      <c r="BK5957" s="14"/>
      <c r="BL5957" s="14"/>
      <c r="BM5957" s="14"/>
      <c r="BN5957" s="14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2"/>
      <c r="L5958" s="12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4"/>
      <c r="BK5958" s="14"/>
      <c r="BL5958" s="14"/>
      <c r="BM5958" s="14"/>
      <c r="BN5958" s="14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2"/>
      <c r="L5959" s="12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4"/>
      <c r="BK5959" s="14"/>
      <c r="BL5959" s="14"/>
      <c r="BM5959" s="14"/>
      <c r="BN5959" s="14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2"/>
      <c r="L5960" s="12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4"/>
      <c r="BK5960" s="14"/>
      <c r="BL5960" s="14"/>
      <c r="BM5960" s="14"/>
      <c r="BN5960" s="14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2"/>
      <c r="L5961" s="12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4"/>
      <c r="BK5961" s="14"/>
      <c r="BL5961" s="14"/>
      <c r="BM5961" s="14"/>
      <c r="BN5961" s="14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2"/>
      <c r="L5962" s="12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4"/>
      <c r="BK5962" s="14"/>
      <c r="BL5962" s="14"/>
      <c r="BM5962" s="14"/>
      <c r="BN5962" s="14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2"/>
      <c r="L5963" s="12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4"/>
      <c r="BK5963" s="14"/>
      <c r="BL5963" s="14"/>
      <c r="BM5963" s="14"/>
      <c r="BN5963" s="14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2"/>
      <c r="L5964" s="12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4"/>
      <c r="BK5964" s="14"/>
      <c r="BL5964" s="14"/>
      <c r="BM5964" s="14"/>
      <c r="BN5964" s="14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2"/>
      <c r="L5965" s="12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4"/>
      <c r="BK5965" s="14"/>
      <c r="BL5965" s="14"/>
      <c r="BM5965" s="14"/>
      <c r="BN5965" s="14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2"/>
      <c r="L5966" s="12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4"/>
      <c r="BK5966" s="14"/>
      <c r="BL5966" s="14"/>
      <c r="BM5966" s="14"/>
      <c r="BN5966" s="14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2"/>
      <c r="L5967" s="12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4"/>
      <c r="BK5967" s="14"/>
      <c r="BL5967" s="14"/>
      <c r="BM5967" s="14"/>
      <c r="BN5967" s="14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2"/>
      <c r="L5968" s="12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4"/>
      <c r="BK5968" s="14"/>
      <c r="BL5968" s="14"/>
      <c r="BM5968" s="14"/>
      <c r="BN5968" s="14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2"/>
      <c r="L5969" s="12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4"/>
      <c r="BK5969" s="14"/>
      <c r="BL5969" s="14"/>
      <c r="BM5969" s="14"/>
      <c r="BN5969" s="14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2"/>
      <c r="L5970" s="12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4"/>
      <c r="BK5970" s="14"/>
      <c r="BL5970" s="14"/>
      <c r="BM5970" s="14"/>
      <c r="BN5970" s="14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2"/>
      <c r="L5971" s="12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4"/>
      <c r="BK5971" s="14"/>
      <c r="BL5971" s="14"/>
      <c r="BM5971" s="14"/>
      <c r="BN5971" s="14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2"/>
      <c r="L5972" s="12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4"/>
      <c r="BK5972" s="14"/>
      <c r="BL5972" s="14"/>
      <c r="BM5972" s="14"/>
      <c r="BN5972" s="14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2"/>
      <c r="L5973" s="12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4"/>
      <c r="BK5973" s="14"/>
      <c r="BL5973" s="14"/>
      <c r="BM5973" s="14"/>
      <c r="BN5973" s="14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2"/>
      <c r="L5974" s="12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4"/>
      <c r="BK5974" s="14"/>
      <c r="BL5974" s="14"/>
      <c r="BM5974" s="14"/>
      <c r="BN5974" s="14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2"/>
      <c r="L5975" s="12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4"/>
      <c r="BK5975" s="14"/>
      <c r="BL5975" s="14"/>
      <c r="BM5975" s="14"/>
      <c r="BN5975" s="14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2"/>
      <c r="L5976" s="12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4"/>
      <c r="BK5976" s="14"/>
      <c r="BL5976" s="14"/>
      <c r="BM5976" s="14"/>
      <c r="BN5976" s="14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2"/>
      <c r="L5977" s="12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4"/>
      <c r="BK5977" s="14"/>
      <c r="BL5977" s="14"/>
      <c r="BM5977" s="14"/>
      <c r="BN5977" s="14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2"/>
      <c r="L5978" s="12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4"/>
      <c r="BK5978" s="14"/>
      <c r="BL5978" s="14"/>
      <c r="BM5978" s="14"/>
      <c r="BN5978" s="14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2"/>
      <c r="L5979" s="12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4"/>
      <c r="BK5979" s="14"/>
      <c r="BL5979" s="14"/>
      <c r="BM5979" s="14"/>
      <c r="BN5979" s="14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2"/>
      <c r="L5980" s="12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4"/>
      <c r="BK5980" s="14"/>
      <c r="BL5980" s="14"/>
      <c r="BM5980" s="14"/>
      <c r="BN5980" s="14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2"/>
      <c r="L5981" s="12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4"/>
      <c r="BK5981" s="14"/>
      <c r="BL5981" s="14"/>
      <c r="BM5981" s="14"/>
      <c r="BN5981" s="14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2"/>
      <c r="L5982" s="12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4"/>
      <c r="BK5982" s="14"/>
      <c r="BL5982" s="14"/>
      <c r="BM5982" s="14"/>
      <c r="BN5982" s="14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2"/>
      <c r="L5983" s="12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4"/>
      <c r="BK5983" s="14"/>
      <c r="BL5983" s="14"/>
      <c r="BM5983" s="14"/>
      <c r="BN5983" s="14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2"/>
      <c r="L5984" s="12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4"/>
      <c r="BK5984" s="14"/>
      <c r="BL5984" s="14"/>
      <c r="BM5984" s="14"/>
      <c r="BN5984" s="14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2"/>
      <c r="L5985" s="12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4"/>
      <c r="BK5985" s="14"/>
      <c r="BL5985" s="14"/>
      <c r="BM5985" s="14"/>
      <c r="BN5985" s="14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2"/>
      <c r="L5986" s="12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4"/>
      <c r="BK5986" s="14"/>
      <c r="BL5986" s="14"/>
      <c r="BM5986" s="14"/>
      <c r="BN5986" s="14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2"/>
      <c r="L5987" s="12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4"/>
      <c r="BK5987" s="14"/>
      <c r="BL5987" s="14"/>
      <c r="BM5987" s="14"/>
      <c r="BN5987" s="14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2"/>
      <c r="L5988" s="12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4"/>
      <c r="BK5988" s="14"/>
      <c r="BL5988" s="14"/>
      <c r="BM5988" s="14"/>
      <c r="BN5988" s="14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2"/>
      <c r="L5989" s="12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4"/>
      <c r="BK5989" s="14"/>
      <c r="BL5989" s="14"/>
      <c r="BM5989" s="14"/>
      <c r="BN5989" s="14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2"/>
      <c r="L5990" s="12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4"/>
      <c r="BK5990" s="14"/>
      <c r="BL5990" s="14"/>
      <c r="BM5990" s="14"/>
      <c r="BN5990" s="14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2"/>
      <c r="L5991" s="12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4"/>
      <c r="BK5991" s="14"/>
      <c r="BL5991" s="14"/>
      <c r="BM5991" s="14"/>
      <c r="BN5991" s="14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2"/>
      <c r="L5992" s="12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4"/>
      <c r="BK5992" s="14"/>
      <c r="BL5992" s="14"/>
      <c r="BM5992" s="14"/>
      <c r="BN5992" s="14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2"/>
      <c r="L5993" s="12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4"/>
      <c r="BK5993" s="14"/>
      <c r="BL5993" s="14"/>
      <c r="BM5993" s="14"/>
      <c r="BN5993" s="14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2"/>
      <c r="L5994" s="12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4"/>
      <c r="BK5994" s="14"/>
      <c r="BL5994" s="14"/>
      <c r="BM5994" s="14"/>
      <c r="BN5994" s="14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2"/>
      <c r="L5995" s="12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4"/>
      <c r="BK5995" s="14"/>
      <c r="BL5995" s="14"/>
      <c r="BM5995" s="14"/>
      <c r="BN5995" s="14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2"/>
      <c r="L5996" s="12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4"/>
      <c r="BK5996" s="14"/>
      <c r="BL5996" s="14"/>
      <c r="BM5996" s="14"/>
      <c r="BN5996" s="14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2"/>
      <c r="L5997" s="12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4"/>
      <c r="BK5997" s="14"/>
      <c r="BL5997" s="14"/>
      <c r="BM5997" s="14"/>
      <c r="BN5997" s="14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2"/>
      <c r="L5998" s="12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4"/>
      <c r="BK5998" s="14"/>
      <c r="BL5998" s="14"/>
      <c r="BM5998" s="14"/>
      <c r="BN5998" s="14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2"/>
      <c r="L5999" s="12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4"/>
      <c r="BK5999" s="14"/>
      <c r="BL5999" s="14"/>
      <c r="BM5999" s="14"/>
      <c r="BN5999" s="14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2"/>
      <c r="L6000" s="12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4"/>
      <c r="BK6000" s="14"/>
      <c r="BL6000" s="14"/>
      <c r="BM6000" s="14"/>
      <c r="BN6000" s="14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2"/>
      <c r="L6001" s="12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4"/>
      <c r="BK6001" s="14"/>
      <c r="BL6001" s="14"/>
      <c r="BM6001" s="14"/>
      <c r="BN6001" s="14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2"/>
      <c r="L6002" s="12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4"/>
      <c r="BK6002" s="14"/>
      <c r="BL6002" s="14"/>
      <c r="BM6002" s="14"/>
      <c r="BN6002" s="14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2"/>
      <c r="L6003" s="12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4"/>
      <c r="BK6003" s="14"/>
      <c r="BL6003" s="14"/>
      <c r="BM6003" s="14"/>
      <c r="BN6003" s="14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2"/>
      <c r="L6004" s="12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4"/>
      <c r="BK6004" s="14"/>
      <c r="BL6004" s="14"/>
      <c r="BM6004" s="14"/>
      <c r="BN6004" s="14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2"/>
      <c r="L6005" s="12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4"/>
      <c r="BK6005" s="14"/>
      <c r="BL6005" s="14"/>
      <c r="BM6005" s="14"/>
      <c r="BN6005" s="14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2"/>
      <c r="L6006" s="12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4"/>
      <c r="BK6006" s="14"/>
      <c r="BL6006" s="14"/>
      <c r="BM6006" s="14"/>
      <c r="BN6006" s="14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2"/>
      <c r="L6007" s="12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4"/>
      <c r="BK6007" s="14"/>
      <c r="BL6007" s="14"/>
      <c r="BM6007" s="14"/>
      <c r="BN6007" s="14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2"/>
      <c r="L6008" s="12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4"/>
      <c r="BK6008" s="14"/>
      <c r="BL6008" s="14"/>
      <c r="BM6008" s="14"/>
      <c r="BN6008" s="14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2"/>
      <c r="L6009" s="12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4"/>
      <c r="BK6009" s="14"/>
      <c r="BL6009" s="14"/>
      <c r="BM6009" s="14"/>
      <c r="BN6009" s="14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2"/>
      <c r="L6010" s="12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4"/>
      <c r="BK6010" s="14"/>
      <c r="BL6010" s="14"/>
      <c r="BM6010" s="14"/>
      <c r="BN6010" s="14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2"/>
      <c r="L6011" s="12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4"/>
      <c r="BK6011" s="14"/>
      <c r="BL6011" s="14"/>
      <c r="BM6011" s="14"/>
      <c r="BN6011" s="14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2"/>
      <c r="L6012" s="12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4"/>
      <c r="BK6012" s="14"/>
      <c r="BL6012" s="14"/>
      <c r="BM6012" s="14"/>
      <c r="BN6012" s="14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2"/>
      <c r="L6013" s="12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4"/>
      <c r="BK6013" s="14"/>
      <c r="BL6013" s="14"/>
      <c r="BM6013" s="14"/>
      <c r="BN6013" s="14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2"/>
      <c r="L6014" s="12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4"/>
      <c r="BK6014" s="14"/>
      <c r="BL6014" s="14"/>
      <c r="BM6014" s="14"/>
      <c r="BN6014" s="14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2"/>
      <c r="L6015" s="12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4"/>
      <c r="BK6015" s="14"/>
      <c r="BL6015" s="14"/>
      <c r="BM6015" s="14"/>
      <c r="BN6015" s="14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2"/>
      <c r="L6016" s="12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4"/>
      <c r="BK6016" s="14"/>
      <c r="BL6016" s="14"/>
      <c r="BM6016" s="14"/>
      <c r="BN6016" s="14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2"/>
      <c r="L6017" s="12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4"/>
      <c r="BK6017" s="14"/>
      <c r="BL6017" s="14"/>
      <c r="BM6017" s="14"/>
      <c r="BN6017" s="14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2"/>
      <c r="L6018" s="12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4"/>
      <c r="BK6018" s="14"/>
      <c r="BL6018" s="14"/>
      <c r="BM6018" s="14"/>
      <c r="BN6018" s="14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2"/>
      <c r="L6019" s="12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4"/>
      <c r="BK6019" s="14"/>
      <c r="BL6019" s="14"/>
      <c r="BM6019" s="14"/>
      <c r="BN6019" s="14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2"/>
      <c r="L6020" s="12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4"/>
      <c r="BK6020" s="14"/>
      <c r="BL6020" s="14"/>
      <c r="BM6020" s="14"/>
      <c r="BN6020" s="14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2"/>
      <c r="L6021" s="12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4"/>
      <c r="BK6021" s="14"/>
      <c r="BL6021" s="14"/>
      <c r="BM6021" s="14"/>
      <c r="BN6021" s="14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2"/>
      <c r="L6022" s="12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4"/>
      <c r="BK6022" s="14"/>
      <c r="BL6022" s="14"/>
      <c r="BM6022" s="14"/>
      <c r="BN6022" s="14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2"/>
      <c r="L6023" s="12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4"/>
      <c r="BK6023" s="14"/>
      <c r="BL6023" s="14"/>
      <c r="BM6023" s="14"/>
      <c r="BN6023" s="14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2"/>
      <c r="L6024" s="12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4"/>
      <c r="BK6024" s="14"/>
      <c r="BL6024" s="14"/>
      <c r="BM6024" s="14"/>
      <c r="BN6024" s="14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2"/>
      <c r="L6025" s="12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4"/>
      <c r="BK6025" s="14"/>
      <c r="BL6025" s="14"/>
      <c r="BM6025" s="14"/>
      <c r="BN6025" s="14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2"/>
      <c r="L6026" s="12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4"/>
      <c r="BK6026" s="14"/>
      <c r="BL6026" s="14"/>
      <c r="BM6026" s="14"/>
      <c r="BN6026" s="14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2"/>
      <c r="L6027" s="12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4"/>
      <c r="BK6027" s="14"/>
      <c r="BL6027" s="14"/>
      <c r="BM6027" s="14"/>
      <c r="BN6027" s="14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2"/>
      <c r="L6028" s="12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4"/>
      <c r="BK6028" s="14"/>
      <c r="BL6028" s="14"/>
      <c r="BM6028" s="14"/>
      <c r="BN6028" s="14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2"/>
      <c r="L6029" s="12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4"/>
      <c r="BK6029" s="14"/>
      <c r="BL6029" s="14"/>
      <c r="BM6029" s="14"/>
      <c r="BN6029" s="14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2"/>
      <c r="L6030" s="12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4"/>
      <c r="BK6030" s="14"/>
      <c r="BL6030" s="14"/>
      <c r="BM6030" s="14"/>
      <c r="BN6030" s="14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2"/>
      <c r="L6031" s="12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4"/>
      <c r="BK6031" s="14"/>
      <c r="BL6031" s="14"/>
      <c r="BM6031" s="14"/>
      <c r="BN6031" s="14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2"/>
      <c r="L6032" s="12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4"/>
      <c r="BK6032" s="14"/>
      <c r="BL6032" s="14"/>
      <c r="BM6032" s="14"/>
      <c r="BN6032" s="14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2"/>
      <c r="L6033" s="12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4"/>
      <c r="BK6033" s="14"/>
      <c r="BL6033" s="14"/>
      <c r="BM6033" s="14"/>
      <c r="BN6033" s="14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2"/>
      <c r="L6034" s="12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4"/>
      <c r="BK6034" s="14"/>
      <c r="BL6034" s="14"/>
      <c r="BM6034" s="14"/>
      <c r="BN6034" s="14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2"/>
      <c r="L6035" s="12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4"/>
      <c r="BK6035" s="14"/>
      <c r="BL6035" s="14"/>
      <c r="BM6035" s="14"/>
      <c r="BN6035" s="14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2"/>
      <c r="L6036" s="12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4"/>
      <c r="BK6036" s="14"/>
      <c r="BL6036" s="14"/>
      <c r="BM6036" s="14"/>
      <c r="BN6036" s="14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2"/>
      <c r="L6037" s="12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4"/>
      <c r="BK6037" s="14"/>
      <c r="BL6037" s="14"/>
      <c r="BM6037" s="14"/>
      <c r="BN6037" s="14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2"/>
      <c r="L6038" s="12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4"/>
      <c r="BK6038" s="14"/>
      <c r="BL6038" s="14"/>
      <c r="BM6038" s="14"/>
      <c r="BN6038" s="14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2"/>
      <c r="L6039" s="12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4"/>
      <c r="BK6039" s="14"/>
      <c r="BL6039" s="14"/>
      <c r="BM6039" s="14"/>
      <c r="BN6039" s="14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2"/>
      <c r="L6040" s="12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4"/>
      <c r="BK6040" s="14"/>
      <c r="BL6040" s="14"/>
      <c r="BM6040" s="14"/>
      <c r="BN6040" s="14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2"/>
      <c r="L6041" s="12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4"/>
      <c r="BK6041" s="14"/>
      <c r="BL6041" s="14"/>
      <c r="BM6041" s="14"/>
      <c r="BN6041" s="14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2"/>
      <c r="L6042" s="12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4"/>
      <c r="BK6042" s="14"/>
      <c r="BL6042" s="14"/>
      <c r="BM6042" s="14"/>
      <c r="BN6042" s="14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2"/>
      <c r="L6043" s="12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4"/>
      <c r="BK6043" s="14"/>
      <c r="BL6043" s="14"/>
      <c r="BM6043" s="14"/>
      <c r="BN6043" s="14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2"/>
      <c r="L6044" s="12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4"/>
      <c r="BK6044" s="14"/>
      <c r="BL6044" s="14"/>
      <c r="BM6044" s="14"/>
      <c r="BN6044" s="14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2"/>
      <c r="L6045" s="12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4"/>
      <c r="BK6045" s="14"/>
      <c r="BL6045" s="14"/>
      <c r="BM6045" s="14"/>
      <c r="BN6045" s="14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2"/>
      <c r="L6046" s="12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4"/>
      <c r="BK6046" s="14"/>
      <c r="BL6046" s="14"/>
      <c r="BM6046" s="14"/>
      <c r="BN6046" s="14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2"/>
      <c r="L6047" s="12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4"/>
      <c r="BK6047" s="14"/>
      <c r="BL6047" s="14"/>
      <c r="BM6047" s="14"/>
      <c r="BN6047" s="14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2"/>
      <c r="L6048" s="12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4"/>
      <c r="BK6048" s="14"/>
      <c r="BL6048" s="14"/>
      <c r="BM6048" s="14"/>
      <c r="BN6048" s="14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2"/>
      <c r="L6049" s="12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4"/>
      <c r="BK6049" s="14"/>
      <c r="BL6049" s="14"/>
      <c r="BM6049" s="14"/>
      <c r="BN6049" s="14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2"/>
      <c r="L6050" s="12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4"/>
      <c r="BK6050" s="14"/>
      <c r="BL6050" s="14"/>
      <c r="BM6050" s="14"/>
      <c r="BN6050" s="14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2"/>
      <c r="L6051" s="12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4"/>
      <c r="BK6051" s="14"/>
      <c r="BL6051" s="14"/>
      <c r="BM6051" s="14"/>
      <c r="BN6051" s="14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2"/>
      <c r="L6052" s="12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4"/>
      <c r="BK6052" s="14"/>
      <c r="BL6052" s="14"/>
      <c r="BM6052" s="14"/>
      <c r="BN6052" s="14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2"/>
      <c r="L6053" s="12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4"/>
      <c r="BK6053" s="14"/>
      <c r="BL6053" s="14"/>
      <c r="BM6053" s="14"/>
      <c r="BN6053" s="14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2"/>
      <c r="L6054" s="12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4"/>
      <c r="BK6054" s="14"/>
      <c r="BL6054" s="14"/>
      <c r="BM6054" s="14"/>
      <c r="BN6054" s="14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2"/>
      <c r="L6055" s="12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4"/>
      <c r="BK6055" s="14"/>
      <c r="BL6055" s="14"/>
      <c r="BM6055" s="14"/>
      <c r="BN6055" s="14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2"/>
      <c r="L6056" s="12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4"/>
      <c r="BK6056" s="14"/>
      <c r="BL6056" s="14"/>
      <c r="BM6056" s="14"/>
      <c r="BN6056" s="14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2"/>
      <c r="L6057" s="12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4"/>
      <c r="BK6057" s="14"/>
      <c r="BL6057" s="14"/>
      <c r="BM6057" s="14"/>
      <c r="BN6057" s="14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2"/>
      <c r="L6058" s="12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4"/>
      <c r="BK6058" s="14"/>
      <c r="BL6058" s="14"/>
      <c r="BM6058" s="14"/>
      <c r="BN6058" s="14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2"/>
      <c r="L6059" s="12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4"/>
      <c r="BK6059" s="14"/>
      <c r="BL6059" s="14"/>
      <c r="BM6059" s="14"/>
      <c r="BN6059" s="14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2"/>
      <c r="L6060" s="12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4"/>
      <c r="BK6060" s="14"/>
      <c r="BL6060" s="14"/>
      <c r="BM6060" s="14"/>
      <c r="BN6060" s="14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2"/>
      <c r="L6061" s="12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4"/>
      <c r="BK6061" s="14"/>
      <c r="BL6061" s="14"/>
      <c r="BM6061" s="14"/>
      <c r="BN6061" s="14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2"/>
      <c r="L6062" s="12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4"/>
      <c r="BK6062" s="14"/>
      <c r="BL6062" s="14"/>
      <c r="BM6062" s="14"/>
      <c r="BN6062" s="14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2"/>
      <c r="L6063" s="12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4"/>
      <c r="BK6063" s="14"/>
      <c r="BL6063" s="14"/>
      <c r="BM6063" s="14"/>
      <c r="BN6063" s="14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2"/>
      <c r="L6064" s="12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4"/>
      <c r="BK6064" s="14"/>
      <c r="BL6064" s="14"/>
      <c r="BM6064" s="14"/>
      <c r="BN6064" s="14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2"/>
      <c r="L6065" s="12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4"/>
      <c r="BK6065" s="14"/>
      <c r="BL6065" s="14"/>
      <c r="BM6065" s="14"/>
      <c r="BN6065" s="14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2"/>
      <c r="L6066" s="12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4"/>
      <c r="BK6066" s="14"/>
      <c r="BL6066" s="14"/>
      <c r="BM6066" s="14"/>
      <c r="BN6066" s="14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2"/>
      <c r="L6067" s="12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4"/>
      <c r="BK6067" s="14"/>
      <c r="BL6067" s="14"/>
      <c r="BM6067" s="14"/>
      <c r="BN6067" s="14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2"/>
      <c r="L6068" s="12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4"/>
      <c r="BK6068" s="14"/>
      <c r="BL6068" s="14"/>
      <c r="BM6068" s="14"/>
      <c r="BN6068" s="14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2"/>
      <c r="L6069" s="12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4"/>
      <c r="BK6069" s="14"/>
      <c r="BL6069" s="14"/>
      <c r="BM6069" s="14"/>
      <c r="BN6069" s="14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2"/>
      <c r="L6070" s="12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4"/>
      <c r="BK6070" s="14"/>
      <c r="BL6070" s="14"/>
      <c r="BM6070" s="14"/>
      <c r="BN6070" s="14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2"/>
      <c r="L6071" s="12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4"/>
      <c r="BK6071" s="14"/>
      <c r="BL6071" s="14"/>
      <c r="BM6071" s="14"/>
      <c r="BN6071" s="14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2"/>
      <c r="L6072" s="12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4"/>
      <c r="BK6072" s="14"/>
      <c r="BL6072" s="14"/>
      <c r="BM6072" s="14"/>
      <c r="BN6072" s="14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2"/>
      <c r="L6073" s="12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4"/>
      <c r="BK6073" s="14"/>
      <c r="BL6073" s="14"/>
      <c r="BM6073" s="14"/>
      <c r="BN6073" s="14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2"/>
      <c r="L6074" s="12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4"/>
      <c r="BK6074" s="14"/>
      <c r="BL6074" s="14"/>
      <c r="BM6074" s="14"/>
      <c r="BN6074" s="14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2"/>
      <c r="L6075" s="12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4"/>
      <c r="BK6075" s="14"/>
      <c r="BL6075" s="14"/>
      <c r="BM6075" s="14"/>
      <c r="BN6075" s="14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2"/>
      <c r="L6076" s="12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4"/>
      <c r="BK6076" s="14"/>
      <c r="BL6076" s="14"/>
      <c r="BM6076" s="14"/>
      <c r="BN6076" s="14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2"/>
      <c r="L6077" s="12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4"/>
      <c r="BK6077" s="14"/>
      <c r="BL6077" s="14"/>
      <c r="BM6077" s="14"/>
      <c r="BN6077" s="14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2"/>
      <c r="L6078" s="12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4"/>
      <c r="BK6078" s="14"/>
      <c r="BL6078" s="14"/>
      <c r="BM6078" s="14"/>
      <c r="BN6078" s="14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2"/>
      <c r="L6079" s="12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4"/>
      <c r="BK6079" s="14"/>
      <c r="BL6079" s="14"/>
      <c r="BM6079" s="14"/>
      <c r="BN6079" s="14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2"/>
      <c r="L6080" s="12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4"/>
      <c r="BK6080" s="14"/>
      <c r="BL6080" s="14"/>
      <c r="BM6080" s="14"/>
      <c r="BN6080" s="14"/>
    </row>
    <row r="6081" spans="4:66" s="15" customFormat="1" x14ac:dyDescent="0.25">
      <c r="D6081" s="30"/>
      <c r="K6081" s="17"/>
      <c r="L6081" s="17"/>
      <c r="M6081" s="18"/>
      <c r="N6081" s="18"/>
      <c r="O6081" s="18"/>
      <c r="P6081" s="18"/>
      <c r="Q6081" s="18"/>
      <c r="R6081" s="18"/>
      <c r="S6081" s="18"/>
      <c r="T6081" s="18"/>
      <c r="U6081" s="18"/>
      <c r="V6081" s="18"/>
      <c r="W6081" s="18"/>
      <c r="X6081" s="18"/>
      <c r="Y6081" s="18"/>
      <c r="Z6081" s="18"/>
      <c r="AA6081" s="18"/>
      <c r="AB6081" s="18"/>
      <c r="AC6081" s="18"/>
      <c r="AD6081" s="18"/>
      <c r="AE6081" s="18"/>
      <c r="AF6081" s="18"/>
      <c r="AG6081" s="18"/>
      <c r="AH6081" s="18"/>
      <c r="AI6081" s="18"/>
      <c r="AJ6081" s="18"/>
      <c r="AK6081" s="18"/>
      <c r="AL6081" s="18"/>
      <c r="AM6081" s="18"/>
      <c r="AN6081" s="18"/>
      <c r="AO6081" s="18"/>
      <c r="AP6081" s="18"/>
      <c r="AQ6081" s="18"/>
      <c r="AR6081" s="18"/>
      <c r="AS6081" s="18"/>
      <c r="AT6081" s="18"/>
      <c r="AU6081" s="18"/>
      <c r="AV6081" s="18"/>
      <c r="AW6081" s="18"/>
      <c r="AX6081" s="18"/>
      <c r="AY6081" s="18"/>
      <c r="AZ6081" s="18"/>
      <c r="BA6081" s="18"/>
      <c r="BB6081" s="18"/>
      <c r="BC6081" s="18"/>
      <c r="BD6081" s="18"/>
      <c r="BE6081" s="18"/>
      <c r="BF6081" s="18"/>
      <c r="BG6081" s="18"/>
      <c r="BH6081" s="18"/>
      <c r="BI6081" s="18"/>
      <c r="BJ6081" s="19"/>
      <c r="BK6081" s="19"/>
      <c r="BL6081" s="19"/>
      <c r="BM6081" s="19"/>
      <c r="BN6081" s="19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2"/>
      <c r="L6082" s="12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4"/>
      <c r="BK6082" s="14"/>
      <c r="BL6082" s="14"/>
      <c r="BM6082" s="14"/>
      <c r="BN6082" s="14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2"/>
      <c r="L6083" s="12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4"/>
      <c r="BK6083" s="14"/>
      <c r="BL6083" s="14"/>
      <c r="BM6083" s="14"/>
      <c r="BN6083" s="14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2"/>
      <c r="L6084" s="12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4"/>
      <c r="BK6084" s="14"/>
      <c r="BL6084" s="14"/>
      <c r="BM6084" s="14"/>
      <c r="BN6084" s="14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2"/>
      <c r="L6085" s="12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4"/>
      <c r="BK6085" s="14"/>
      <c r="BL6085" s="14"/>
      <c r="BM6085" s="14"/>
      <c r="BN6085" s="14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2"/>
      <c r="L6086" s="12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4"/>
      <c r="BK6086" s="14"/>
      <c r="BL6086" s="14"/>
      <c r="BM6086" s="14"/>
      <c r="BN6086" s="14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2"/>
      <c r="L6087" s="12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4"/>
      <c r="BK6087" s="14"/>
      <c r="BL6087" s="14"/>
      <c r="BM6087" s="14"/>
      <c r="BN6087" s="14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2"/>
      <c r="L6088" s="12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4"/>
      <c r="BK6088" s="14"/>
      <c r="BL6088" s="14"/>
      <c r="BM6088" s="14"/>
      <c r="BN6088" s="14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2"/>
      <c r="L6089" s="12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4"/>
      <c r="BK6089" s="14"/>
      <c r="BL6089" s="14"/>
      <c r="BM6089" s="14"/>
      <c r="BN6089" s="14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2"/>
      <c r="L6090" s="12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4"/>
      <c r="BK6090" s="14"/>
      <c r="BL6090" s="14"/>
      <c r="BM6090" s="14"/>
      <c r="BN6090" s="14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2"/>
      <c r="L6091" s="12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4"/>
      <c r="BK6091" s="14"/>
      <c r="BL6091" s="14"/>
      <c r="BM6091" s="14"/>
      <c r="BN6091" s="14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2"/>
      <c r="L6092" s="12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4"/>
      <c r="BK6092" s="14"/>
      <c r="BL6092" s="14"/>
      <c r="BM6092" s="14"/>
      <c r="BN6092" s="14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2"/>
      <c r="L6093" s="12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4"/>
      <c r="BK6093" s="14"/>
      <c r="BL6093" s="14"/>
      <c r="BM6093" s="14"/>
      <c r="BN6093" s="14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2"/>
      <c r="L6094" s="12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4"/>
      <c r="BK6094" s="14"/>
      <c r="BL6094" s="14"/>
      <c r="BM6094" s="14"/>
      <c r="BN6094" s="14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2"/>
      <c r="L6095" s="12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4"/>
      <c r="BK6095" s="14"/>
      <c r="BL6095" s="14"/>
      <c r="BM6095" s="14"/>
      <c r="BN6095" s="14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2"/>
      <c r="L6096" s="12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4"/>
      <c r="BK6096" s="14"/>
      <c r="BL6096" s="14"/>
      <c r="BM6096" s="14"/>
      <c r="BN6096" s="14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2"/>
      <c r="L6097" s="12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4"/>
      <c r="BK6097" s="14"/>
      <c r="BL6097" s="14"/>
      <c r="BM6097" s="14"/>
      <c r="BN6097" s="14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2"/>
      <c r="L6098" s="12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4"/>
      <c r="BK6098" s="14"/>
      <c r="BL6098" s="14"/>
      <c r="BM6098" s="14"/>
      <c r="BN6098" s="14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2"/>
      <c r="L6099" s="12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4"/>
      <c r="BK6099" s="14"/>
      <c r="BL6099" s="14"/>
      <c r="BM6099" s="14"/>
      <c r="BN6099" s="14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2"/>
      <c r="L6100" s="12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4"/>
      <c r="BK6100" s="14"/>
      <c r="BL6100" s="14"/>
      <c r="BM6100" s="14"/>
      <c r="BN6100" s="14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2"/>
      <c r="L6101" s="12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4"/>
      <c r="BK6101" s="14"/>
      <c r="BL6101" s="14"/>
      <c r="BM6101" s="14"/>
      <c r="BN6101" s="14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2"/>
      <c r="L6102" s="12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4"/>
      <c r="BK6102" s="14"/>
      <c r="BL6102" s="14"/>
      <c r="BM6102" s="14"/>
      <c r="BN6102" s="14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2"/>
      <c r="L6103" s="12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4"/>
      <c r="BK6103" s="14"/>
      <c r="BL6103" s="14"/>
      <c r="BM6103" s="14"/>
      <c r="BN6103" s="14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2"/>
      <c r="L6104" s="12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4"/>
      <c r="BK6104" s="14"/>
      <c r="BL6104" s="14"/>
      <c r="BM6104" s="14"/>
      <c r="BN6104" s="14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2"/>
      <c r="L6105" s="12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4"/>
      <c r="BK6105" s="14"/>
      <c r="BL6105" s="14"/>
      <c r="BM6105" s="14"/>
      <c r="BN6105" s="14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2"/>
      <c r="L6106" s="12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4"/>
      <c r="BK6106" s="14"/>
      <c r="BL6106" s="14"/>
      <c r="BM6106" s="14"/>
      <c r="BN6106" s="14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2"/>
      <c r="L6107" s="12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4"/>
      <c r="BK6107" s="14"/>
      <c r="BL6107" s="14"/>
      <c r="BM6107" s="14"/>
      <c r="BN6107" s="14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2"/>
      <c r="L6108" s="12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4"/>
      <c r="BK6108" s="14"/>
      <c r="BL6108" s="14"/>
      <c r="BM6108" s="14"/>
      <c r="BN6108" s="14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2"/>
      <c r="L6109" s="12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4"/>
      <c r="BK6109" s="14"/>
      <c r="BL6109" s="14"/>
      <c r="BM6109" s="14"/>
      <c r="BN6109" s="14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2"/>
      <c r="L6110" s="12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4"/>
      <c r="BK6110" s="14"/>
      <c r="BL6110" s="14"/>
      <c r="BM6110" s="14"/>
      <c r="BN6110" s="14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2"/>
      <c r="L6111" s="12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4"/>
      <c r="BK6111" s="14"/>
      <c r="BL6111" s="14"/>
      <c r="BM6111" s="14"/>
      <c r="BN6111" s="14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2"/>
      <c r="L6112" s="12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4"/>
      <c r="BK6112" s="14"/>
      <c r="BL6112" s="14"/>
      <c r="BM6112" s="14"/>
      <c r="BN6112" s="14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2"/>
      <c r="L6113" s="12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4"/>
      <c r="BK6113" s="14"/>
      <c r="BL6113" s="14"/>
      <c r="BM6113" s="14"/>
      <c r="BN6113" s="14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2"/>
      <c r="L6114" s="12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4"/>
      <c r="BK6114" s="14"/>
      <c r="BL6114" s="14"/>
      <c r="BM6114" s="14"/>
      <c r="BN6114" s="14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2"/>
      <c r="L6115" s="12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4"/>
      <c r="BK6115" s="14"/>
      <c r="BL6115" s="14"/>
      <c r="BM6115" s="14"/>
      <c r="BN6115" s="14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2"/>
      <c r="L6116" s="12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4"/>
      <c r="BK6116" s="14"/>
      <c r="BL6116" s="14"/>
      <c r="BM6116" s="14"/>
      <c r="BN6116" s="14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2"/>
      <c r="L6117" s="12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4"/>
      <c r="BK6117" s="14"/>
      <c r="BL6117" s="14"/>
      <c r="BM6117" s="14"/>
      <c r="BN6117" s="14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2"/>
      <c r="L6118" s="12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4"/>
      <c r="BK6118" s="14"/>
      <c r="BL6118" s="14"/>
      <c r="BM6118" s="14"/>
      <c r="BN6118" s="14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2"/>
      <c r="L6119" s="12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4"/>
      <c r="BK6119" s="14"/>
      <c r="BL6119" s="14"/>
      <c r="BM6119" s="14"/>
      <c r="BN6119" s="14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2"/>
      <c r="L6120" s="12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4"/>
      <c r="BK6120" s="14"/>
      <c r="BL6120" s="14"/>
      <c r="BM6120" s="14"/>
      <c r="BN6120" s="14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2"/>
      <c r="L6121" s="12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4"/>
      <c r="BK6121" s="14"/>
      <c r="BL6121" s="14"/>
      <c r="BM6121" s="14"/>
      <c r="BN6121" s="14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2"/>
      <c r="L6122" s="12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4"/>
      <c r="BK6122" s="14"/>
      <c r="BL6122" s="14"/>
      <c r="BM6122" s="14"/>
      <c r="BN6122" s="14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2"/>
      <c r="L6123" s="12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4"/>
      <c r="BK6123" s="14"/>
      <c r="BL6123" s="14"/>
      <c r="BM6123" s="14"/>
      <c r="BN6123" s="14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2"/>
      <c r="L6124" s="12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4"/>
      <c r="BK6124" s="14"/>
      <c r="BL6124" s="14"/>
      <c r="BM6124" s="14"/>
      <c r="BN6124" s="14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2"/>
      <c r="L6125" s="12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4"/>
      <c r="BK6125" s="14"/>
      <c r="BL6125" s="14"/>
      <c r="BM6125" s="14"/>
      <c r="BN6125" s="14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2"/>
      <c r="L6126" s="12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4"/>
      <c r="BK6126" s="14"/>
      <c r="BL6126" s="14"/>
      <c r="BM6126" s="14"/>
      <c r="BN6126" s="14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2"/>
      <c r="L6127" s="12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4"/>
      <c r="BK6127" s="14"/>
      <c r="BL6127" s="14"/>
      <c r="BM6127" s="14"/>
      <c r="BN6127" s="14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2"/>
      <c r="L6128" s="12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4"/>
      <c r="BK6128" s="14"/>
      <c r="BL6128" s="14"/>
      <c r="BM6128" s="14"/>
      <c r="BN6128" s="14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2"/>
      <c r="L6129" s="12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4"/>
      <c r="BK6129" s="14"/>
      <c r="BL6129" s="14"/>
      <c r="BM6129" s="14"/>
      <c r="BN6129" s="14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2"/>
      <c r="L6130" s="12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4"/>
      <c r="BK6130" s="14"/>
      <c r="BL6130" s="14"/>
      <c r="BM6130" s="14"/>
      <c r="BN6130" s="14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2"/>
      <c r="L6131" s="12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4"/>
      <c r="BK6131" s="14"/>
      <c r="BL6131" s="14"/>
      <c r="BM6131" s="14"/>
      <c r="BN6131" s="14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2"/>
      <c r="L6132" s="12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4"/>
      <c r="BK6132" s="14"/>
      <c r="BL6132" s="14"/>
      <c r="BM6132" s="14"/>
      <c r="BN6132" s="14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2"/>
      <c r="L6133" s="12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4"/>
      <c r="BK6133" s="14"/>
      <c r="BL6133" s="14"/>
      <c r="BM6133" s="14"/>
      <c r="BN6133" s="14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2"/>
      <c r="L6134" s="12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4"/>
      <c r="BK6134" s="14"/>
      <c r="BL6134" s="14"/>
      <c r="BM6134" s="14"/>
      <c r="BN6134" s="14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2"/>
      <c r="L6135" s="12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4"/>
      <c r="BK6135" s="14"/>
      <c r="BL6135" s="14"/>
      <c r="BM6135" s="14"/>
      <c r="BN6135" s="14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2"/>
      <c r="L6136" s="12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4"/>
      <c r="BK6136" s="14"/>
      <c r="BL6136" s="14"/>
      <c r="BM6136" s="14"/>
      <c r="BN6136" s="14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2"/>
      <c r="L6137" s="12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4"/>
      <c r="BK6137" s="14"/>
      <c r="BL6137" s="14"/>
      <c r="BM6137" s="14"/>
      <c r="BN6137" s="14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2"/>
      <c r="L6138" s="12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4"/>
      <c r="BK6138" s="14"/>
      <c r="BL6138" s="14"/>
      <c r="BM6138" s="14"/>
      <c r="BN6138" s="14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2"/>
      <c r="L6139" s="12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4"/>
      <c r="BK6139" s="14"/>
      <c r="BL6139" s="14"/>
      <c r="BM6139" s="14"/>
      <c r="BN6139" s="14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2"/>
      <c r="L6140" s="12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4"/>
      <c r="BK6140" s="14"/>
      <c r="BL6140" s="14"/>
      <c r="BM6140" s="14"/>
      <c r="BN6140" s="14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2"/>
      <c r="L6141" s="12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4"/>
      <c r="BK6141" s="14"/>
      <c r="BL6141" s="14"/>
      <c r="BM6141" s="14"/>
      <c r="BN6141" s="14"/>
    </row>
    <row r="6142" spans="4:66" s="15" customFormat="1" x14ac:dyDescent="0.25">
      <c r="K6142" s="17"/>
      <c r="L6142" s="17"/>
      <c r="M6142" s="18"/>
      <c r="N6142" s="18"/>
      <c r="O6142" s="18"/>
      <c r="P6142" s="18"/>
      <c r="Q6142" s="18"/>
      <c r="R6142" s="18"/>
      <c r="S6142" s="18"/>
      <c r="T6142" s="18"/>
      <c r="U6142" s="18"/>
      <c r="V6142" s="18"/>
      <c r="W6142" s="18"/>
      <c r="X6142" s="18"/>
      <c r="Y6142" s="18"/>
      <c r="Z6142" s="18"/>
      <c r="AA6142" s="18"/>
      <c r="AB6142" s="18"/>
      <c r="AC6142" s="18"/>
      <c r="AD6142" s="18"/>
      <c r="AE6142" s="18"/>
      <c r="AF6142" s="18"/>
      <c r="AG6142" s="18"/>
      <c r="AH6142" s="18"/>
      <c r="AI6142" s="18"/>
      <c r="AJ6142" s="18"/>
      <c r="AK6142" s="18"/>
      <c r="AL6142" s="18"/>
      <c r="AM6142" s="18"/>
      <c r="AN6142" s="18"/>
      <c r="AO6142" s="18"/>
      <c r="AP6142" s="18"/>
      <c r="AQ6142" s="18"/>
      <c r="AR6142" s="18"/>
      <c r="AS6142" s="18"/>
      <c r="AT6142" s="18"/>
      <c r="AU6142" s="18"/>
      <c r="AV6142" s="18"/>
      <c r="AW6142" s="18"/>
      <c r="AX6142" s="18"/>
      <c r="AY6142" s="18"/>
      <c r="AZ6142" s="18"/>
      <c r="BA6142" s="18"/>
      <c r="BB6142" s="18"/>
      <c r="BC6142" s="18"/>
      <c r="BD6142" s="18"/>
      <c r="BE6142" s="18"/>
      <c r="BF6142" s="18"/>
      <c r="BG6142" s="18"/>
      <c r="BH6142" s="18"/>
      <c r="BI6142" s="18"/>
      <c r="BJ6142" s="19"/>
      <c r="BK6142" s="19"/>
      <c r="BL6142" s="19"/>
      <c r="BM6142" s="19"/>
      <c r="BN6142" s="19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2"/>
      <c r="L6143" s="12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4"/>
      <c r="BK6143" s="14"/>
      <c r="BL6143" s="14"/>
      <c r="BM6143" s="14"/>
      <c r="BN6143" s="14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2"/>
      <c r="L6144" s="12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4"/>
      <c r="BK6144" s="14"/>
      <c r="BL6144" s="14"/>
      <c r="BM6144" s="14"/>
      <c r="BN6144" s="14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2"/>
      <c r="L6145" s="12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4"/>
      <c r="BK6145" s="14"/>
      <c r="BL6145" s="14"/>
      <c r="BM6145" s="14"/>
      <c r="BN6145" s="14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2"/>
      <c r="L6146" s="12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4"/>
      <c r="BK6146" s="14"/>
      <c r="BL6146" s="14"/>
      <c r="BM6146" s="14"/>
      <c r="BN6146" s="14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2"/>
      <c r="L6147" s="12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4"/>
      <c r="BK6147" s="14"/>
      <c r="BL6147" s="14"/>
      <c r="BM6147" s="14"/>
      <c r="BN6147" s="14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2"/>
      <c r="L6148" s="12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4"/>
      <c r="BK6148" s="14"/>
      <c r="BL6148" s="14"/>
      <c r="BM6148" s="14"/>
      <c r="BN6148" s="14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2"/>
      <c r="L6149" s="12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4"/>
      <c r="BK6149" s="14"/>
      <c r="BL6149" s="14"/>
      <c r="BM6149" s="14"/>
      <c r="BN6149" s="14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2"/>
      <c r="L6150" s="12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4"/>
      <c r="BK6150" s="14"/>
      <c r="BL6150" s="14"/>
      <c r="BM6150" s="14"/>
      <c r="BN6150" s="14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2"/>
      <c r="L6151" s="12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4"/>
      <c r="BK6151" s="14"/>
      <c r="BL6151" s="14"/>
      <c r="BM6151" s="14"/>
      <c r="BN6151" s="14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2"/>
      <c r="L6152" s="12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4"/>
      <c r="BK6152" s="14"/>
      <c r="BL6152" s="14"/>
      <c r="BM6152" s="14"/>
      <c r="BN6152" s="14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2"/>
      <c r="L6153" s="12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4"/>
      <c r="BK6153" s="14"/>
      <c r="BL6153" s="14"/>
      <c r="BM6153" s="14"/>
      <c r="BN6153" s="14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2"/>
      <c r="L6154" s="12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4"/>
      <c r="BK6154" s="14"/>
      <c r="BL6154" s="14"/>
      <c r="BM6154" s="14"/>
      <c r="BN6154" s="14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2"/>
      <c r="L6155" s="12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4"/>
      <c r="BK6155" s="14"/>
      <c r="BL6155" s="14"/>
      <c r="BM6155" s="14"/>
      <c r="BN6155" s="14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2"/>
      <c r="L6156" s="12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4"/>
      <c r="BK6156" s="14"/>
      <c r="BL6156" s="14"/>
      <c r="BM6156" s="14"/>
      <c r="BN6156" s="14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2"/>
      <c r="L6157" s="12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4"/>
      <c r="BK6157" s="14"/>
      <c r="BL6157" s="14"/>
      <c r="BM6157" s="14"/>
      <c r="BN6157" s="14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2"/>
      <c r="L6158" s="12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4"/>
      <c r="BK6158" s="14"/>
      <c r="BL6158" s="14"/>
      <c r="BM6158" s="14"/>
      <c r="BN6158" s="14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2"/>
      <c r="L6159" s="12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4"/>
      <c r="BK6159" s="14"/>
      <c r="BL6159" s="14"/>
      <c r="BM6159" s="14"/>
      <c r="BN6159" s="14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2"/>
      <c r="L6160" s="12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4"/>
      <c r="BK6160" s="14"/>
      <c r="BL6160" s="14"/>
      <c r="BM6160" s="14"/>
      <c r="BN6160" s="14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2"/>
      <c r="L6161" s="12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4"/>
      <c r="BK6161" s="14"/>
      <c r="BL6161" s="14"/>
      <c r="BM6161" s="14"/>
      <c r="BN6161" s="14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2"/>
      <c r="L6162" s="12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4"/>
      <c r="BK6162" s="14"/>
      <c r="BL6162" s="14"/>
      <c r="BM6162" s="14"/>
      <c r="BN6162" s="14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2"/>
      <c r="L6163" s="12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4"/>
      <c r="BK6163" s="14"/>
      <c r="BL6163" s="14"/>
      <c r="BM6163" s="14"/>
      <c r="BN6163" s="14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2"/>
      <c r="L6164" s="12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4"/>
      <c r="BK6164" s="14"/>
      <c r="BL6164" s="14"/>
      <c r="BM6164" s="14"/>
      <c r="BN6164" s="14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2"/>
      <c r="L6165" s="12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4"/>
      <c r="BK6165" s="14"/>
      <c r="BL6165" s="14"/>
      <c r="BM6165" s="14"/>
      <c r="BN6165" s="14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2"/>
      <c r="L6166" s="12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4"/>
      <c r="BK6166" s="14"/>
      <c r="BL6166" s="14"/>
      <c r="BM6166" s="14"/>
      <c r="BN6166" s="14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2"/>
      <c r="L6167" s="12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4"/>
      <c r="BK6167" s="14"/>
      <c r="BL6167" s="14"/>
      <c r="BM6167" s="14"/>
      <c r="BN6167" s="14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2"/>
      <c r="L6168" s="12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4"/>
      <c r="BK6168" s="14"/>
      <c r="BL6168" s="14"/>
      <c r="BM6168" s="14"/>
      <c r="BN6168" s="14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2"/>
      <c r="L6169" s="12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4"/>
      <c r="BK6169" s="14"/>
      <c r="BL6169" s="14"/>
      <c r="BM6169" s="14"/>
      <c r="BN6169" s="14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2"/>
      <c r="L6170" s="12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4"/>
      <c r="BK6170" s="14"/>
      <c r="BL6170" s="14"/>
      <c r="BM6170" s="14"/>
      <c r="BN6170" s="14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2"/>
      <c r="L6171" s="12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4"/>
      <c r="BK6171" s="14"/>
      <c r="BL6171" s="14"/>
      <c r="BM6171" s="14"/>
      <c r="BN6171" s="14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2"/>
      <c r="L6172" s="12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4"/>
      <c r="BK6172" s="14"/>
      <c r="BL6172" s="14"/>
      <c r="BM6172" s="14"/>
      <c r="BN6172" s="14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2"/>
      <c r="L6173" s="12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4"/>
      <c r="BK6173" s="14"/>
      <c r="BL6173" s="14"/>
      <c r="BM6173" s="14"/>
      <c r="BN6173" s="14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2"/>
      <c r="L6174" s="12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4"/>
      <c r="BK6174" s="14"/>
      <c r="BL6174" s="14"/>
      <c r="BM6174" s="14"/>
      <c r="BN6174" s="14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2"/>
      <c r="L6175" s="12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4"/>
      <c r="BK6175" s="14"/>
      <c r="BL6175" s="14"/>
      <c r="BM6175" s="14"/>
      <c r="BN6175" s="14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2"/>
      <c r="L6176" s="12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4"/>
      <c r="BK6176" s="14"/>
      <c r="BL6176" s="14"/>
      <c r="BM6176" s="14"/>
      <c r="BN6176" s="14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2"/>
      <c r="L6177" s="12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4"/>
      <c r="BK6177" s="14"/>
      <c r="BL6177" s="14"/>
      <c r="BM6177" s="14"/>
      <c r="BN6177" s="14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2"/>
      <c r="L6178" s="12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4"/>
      <c r="BK6178" s="14"/>
      <c r="BL6178" s="14"/>
      <c r="BM6178" s="14"/>
      <c r="BN6178" s="14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2"/>
      <c r="L6179" s="12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4"/>
      <c r="BK6179" s="14"/>
      <c r="BL6179" s="14"/>
      <c r="BM6179" s="14"/>
      <c r="BN6179" s="14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2"/>
      <c r="L6180" s="12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4"/>
      <c r="BK6180" s="14"/>
      <c r="BL6180" s="14"/>
      <c r="BM6180" s="14"/>
      <c r="BN6180" s="14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2"/>
      <c r="L6181" s="12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4"/>
      <c r="BK6181" s="14"/>
      <c r="BL6181" s="14"/>
      <c r="BM6181" s="14"/>
      <c r="BN6181" s="14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2"/>
      <c r="L6182" s="12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4"/>
      <c r="BK6182" s="14"/>
      <c r="BL6182" s="14"/>
      <c r="BM6182" s="14"/>
      <c r="BN6182" s="14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2"/>
      <c r="L6183" s="12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4"/>
      <c r="BK6183" s="14"/>
      <c r="BL6183" s="14"/>
      <c r="BM6183" s="14"/>
      <c r="BN6183" s="14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2"/>
      <c r="L6184" s="12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4"/>
      <c r="BK6184" s="14"/>
      <c r="BL6184" s="14"/>
      <c r="BM6184" s="14"/>
      <c r="BN6184" s="14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2"/>
      <c r="L6185" s="12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4"/>
      <c r="BK6185" s="14"/>
      <c r="BL6185" s="14"/>
      <c r="BM6185" s="14"/>
      <c r="BN6185" s="14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2"/>
      <c r="L6186" s="12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4"/>
      <c r="BK6186" s="14"/>
      <c r="BL6186" s="14"/>
      <c r="BM6186" s="14"/>
      <c r="BN6186" s="14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2"/>
      <c r="L6187" s="12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4"/>
      <c r="BK6187" s="14"/>
      <c r="BL6187" s="14"/>
      <c r="BM6187" s="14"/>
      <c r="BN6187" s="14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2"/>
      <c r="L6188" s="12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4"/>
      <c r="BK6188" s="14"/>
      <c r="BL6188" s="14"/>
      <c r="BM6188" s="14"/>
      <c r="BN6188" s="14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2"/>
      <c r="L6189" s="12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4"/>
      <c r="BK6189" s="14"/>
      <c r="BL6189" s="14"/>
      <c r="BM6189" s="14"/>
      <c r="BN6189" s="14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2"/>
      <c r="L6190" s="12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4"/>
      <c r="BK6190" s="14"/>
      <c r="BL6190" s="14"/>
      <c r="BM6190" s="14"/>
      <c r="BN6190" s="14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2"/>
      <c r="L6191" s="12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4"/>
      <c r="BK6191" s="14"/>
      <c r="BL6191" s="14"/>
      <c r="BM6191" s="14"/>
      <c r="BN6191" s="14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2"/>
      <c r="L6192" s="12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4"/>
      <c r="BK6192" s="14"/>
      <c r="BL6192" s="14"/>
      <c r="BM6192" s="14"/>
      <c r="BN6192" s="14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2"/>
      <c r="L6193" s="12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4"/>
      <c r="BK6193" s="14"/>
      <c r="BL6193" s="14"/>
      <c r="BM6193" s="14"/>
      <c r="BN6193" s="14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2"/>
      <c r="L6194" s="12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4"/>
      <c r="BK6194" s="14"/>
      <c r="BL6194" s="14"/>
      <c r="BM6194" s="14"/>
      <c r="BN6194" s="14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2"/>
      <c r="L6195" s="12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4"/>
      <c r="BK6195" s="14"/>
      <c r="BL6195" s="14"/>
      <c r="BM6195" s="14"/>
      <c r="BN6195" s="14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2"/>
      <c r="L6196" s="12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4"/>
      <c r="BK6196" s="14"/>
      <c r="BL6196" s="14"/>
      <c r="BM6196" s="14"/>
      <c r="BN6196" s="14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2"/>
      <c r="L6197" s="12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4"/>
      <c r="BK6197" s="14"/>
      <c r="BL6197" s="14"/>
      <c r="BM6197" s="14"/>
      <c r="BN6197" s="14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2"/>
      <c r="L6198" s="12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4"/>
      <c r="BK6198" s="14"/>
      <c r="BL6198" s="14"/>
      <c r="BM6198" s="14"/>
      <c r="BN6198" s="14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2"/>
      <c r="L6199" s="12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4"/>
      <c r="BK6199" s="14"/>
      <c r="BL6199" s="14"/>
      <c r="BM6199" s="14"/>
      <c r="BN6199" s="14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2"/>
      <c r="L6200" s="12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4"/>
      <c r="BK6200" s="14"/>
      <c r="BL6200" s="14"/>
      <c r="BM6200" s="14"/>
      <c r="BN6200" s="14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2"/>
      <c r="L6201" s="12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4"/>
      <c r="BK6201" s="14"/>
      <c r="BL6201" s="14"/>
      <c r="BM6201" s="14"/>
      <c r="BN6201" s="14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2"/>
      <c r="L6202" s="12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4"/>
      <c r="BK6202" s="14"/>
      <c r="BL6202" s="14"/>
      <c r="BM6202" s="14"/>
      <c r="BN6202" s="14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2"/>
      <c r="L6203" s="12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4"/>
      <c r="BK6203" s="14"/>
      <c r="BL6203" s="14"/>
      <c r="BM6203" s="14"/>
      <c r="BN6203" s="14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2"/>
      <c r="L6204" s="12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4"/>
      <c r="BK6204" s="14"/>
      <c r="BL6204" s="14"/>
      <c r="BM6204" s="14"/>
      <c r="BN6204" s="14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2"/>
      <c r="L6205" s="12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4"/>
      <c r="BK6205" s="14"/>
      <c r="BL6205" s="14"/>
      <c r="BM6205" s="14"/>
      <c r="BN6205" s="14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2"/>
      <c r="L6206" s="12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4"/>
      <c r="BK6206" s="14"/>
      <c r="BL6206" s="14"/>
      <c r="BM6206" s="14"/>
      <c r="BN6206" s="14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2"/>
      <c r="L6207" s="12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4"/>
      <c r="BK6207" s="14"/>
      <c r="BL6207" s="14"/>
      <c r="BM6207" s="14"/>
      <c r="BN6207" s="14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2"/>
      <c r="L6208" s="12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4"/>
      <c r="BK6208" s="14"/>
      <c r="BL6208" s="14"/>
      <c r="BM6208" s="14"/>
      <c r="BN6208" s="14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2"/>
      <c r="L6209" s="12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4"/>
      <c r="BK6209" s="14"/>
      <c r="BL6209" s="14"/>
      <c r="BM6209" s="14"/>
      <c r="BN6209" s="14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2"/>
      <c r="L6210" s="12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4"/>
      <c r="BK6210" s="14"/>
      <c r="BL6210" s="14"/>
      <c r="BM6210" s="14"/>
      <c r="BN6210" s="14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2"/>
      <c r="L6211" s="12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4"/>
      <c r="BK6211" s="14"/>
      <c r="BL6211" s="14"/>
      <c r="BM6211" s="14"/>
      <c r="BN6211" s="14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2"/>
      <c r="L6212" s="12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4"/>
      <c r="BK6212" s="14"/>
      <c r="BL6212" s="14"/>
      <c r="BM6212" s="14"/>
      <c r="BN6212" s="14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2"/>
      <c r="L6213" s="12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4"/>
      <c r="BK6213" s="14"/>
      <c r="BL6213" s="14"/>
      <c r="BM6213" s="14"/>
      <c r="BN6213" s="14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2"/>
      <c r="L6214" s="12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4"/>
      <c r="BK6214" s="14"/>
      <c r="BL6214" s="14"/>
      <c r="BM6214" s="14"/>
      <c r="BN6214" s="14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2"/>
      <c r="L6215" s="12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4"/>
      <c r="BK6215" s="14"/>
      <c r="BL6215" s="14"/>
      <c r="BM6215" s="14"/>
      <c r="BN6215" s="14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2"/>
      <c r="L6216" s="12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4"/>
      <c r="BK6216" s="14"/>
      <c r="BL6216" s="14"/>
      <c r="BM6216" s="14"/>
      <c r="BN6216" s="14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2"/>
      <c r="L6217" s="12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4"/>
      <c r="BK6217" s="14"/>
      <c r="BL6217" s="14"/>
      <c r="BM6217" s="14"/>
      <c r="BN6217" s="14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2"/>
      <c r="L6218" s="12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4"/>
      <c r="BK6218" s="14"/>
      <c r="BL6218" s="14"/>
      <c r="BM6218" s="14"/>
      <c r="BN6218" s="14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2"/>
      <c r="L6219" s="12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4"/>
      <c r="BK6219" s="14"/>
      <c r="BL6219" s="14"/>
      <c r="BM6219" s="14"/>
      <c r="BN6219" s="14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2"/>
      <c r="L6220" s="12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4"/>
      <c r="BK6220" s="14"/>
      <c r="BL6220" s="14"/>
      <c r="BM6220" s="14"/>
      <c r="BN6220" s="14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2"/>
      <c r="L6221" s="12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4"/>
      <c r="BK6221" s="14"/>
      <c r="BL6221" s="14"/>
      <c r="BM6221" s="14"/>
      <c r="BN6221" s="14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2"/>
      <c r="L6222" s="12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4"/>
      <c r="BK6222" s="14"/>
      <c r="BL6222" s="14"/>
      <c r="BM6222" s="14"/>
      <c r="BN6222" s="14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2"/>
      <c r="L6223" s="12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4"/>
      <c r="BK6223" s="14"/>
      <c r="BL6223" s="14"/>
      <c r="BM6223" s="14"/>
      <c r="BN6223" s="14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2"/>
      <c r="L6224" s="12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4"/>
      <c r="BK6224" s="14"/>
      <c r="BL6224" s="14"/>
      <c r="BM6224" s="14"/>
      <c r="BN6224" s="14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2"/>
      <c r="L6225" s="12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4"/>
      <c r="BK6225" s="14"/>
      <c r="BL6225" s="14"/>
      <c r="BM6225" s="14"/>
      <c r="BN6225" s="14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2"/>
      <c r="L6226" s="12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4"/>
      <c r="BK6226" s="14"/>
      <c r="BL6226" s="14"/>
      <c r="BM6226" s="14"/>
      <c r="BN6226" s="14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2"/>
      <c r="L6227" s="12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4"/>
      <c r="BK6227" s="14"/>
      <c r="BL6227" s="14"/>
      <c r="BM6227" s="14"/>
      <c r="BN6227" s="14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2"/>
      <c r="L6228" s="12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4"/>
      <c r="BK6228" s="14"/>
      <c r="BL6228" s="14"/>
      <c r="BM6228" s="14"/>
      <c r="BN6228" s="14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2"/>
      <c r="L6229" s="12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4"/>
      <c r="BK6229" s="14"/>
      <c r="BL6229" s="14"/>
      <c r="BM6229" s="14"/>
      <c r="BN6229" s="14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2"/>
      <c r="L6230" s="12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4"/>
      <c r="BK6230" s="14"/>
      <c r="BL6230" s="14"/>
      <c r="BM6230" s="14"/>
      <c r="BN6230" s="14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2"/>
      <c r="L6231" s="12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4"/>
      <c r="BK6231" s="14"/>
      <c r="BL6231" s="14"/>
      <c r="BM6231" s="14"/>
      <c r="BN6231" s="14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2"/>
      <c r="L6232" s="12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4"/>
      <c r="BK6232" s="14"/>
      <c r="BL6232" s="14"/>
      <c r="BM6232" s="14"/>
      <c r="BN6232" s="14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2"/>
      <c r="L6233" s="12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4"/>
      <c r="BK6233" s="14"/>
      <c r="BL6233" s="14"/>
      <c r="BM6233" s="14"/>
      <c r="BN6233" s="14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2"/>
      <c r="L6234" s="12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4"/>
      <c r="BK6234" s="14"/>
      <c r="BL6234" s="14"/>
      <c r="BM6234" s="14"/>
      <c r="BN6234" s="14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2"/>
      <c r="L6235" s="12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4"/>
      <c r="BK6235" s="14"/>
      <c r="BL6235" s="14"/>
      <c r="BM6235" s="14"/>
      <c r="BN6235" s="14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2"/>
      <c r="L6236" s="12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4"/>
      <c r="BK6236" s="14"/>
      <c r="BL6236" s="14"/>
      <c r="BM6236" s="14"/>
      <c r="BN6236" s="14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2"/>
      <c r="L6237" s="12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4"/>
      <c r="BK6237" s="14"/>
      <c r="BL6237" s="14"/>
      <c r="BM6237" s="14"/>
      <c r="BN6237" s="14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2"/>
      <c r="L6238" s="12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4"/>
      <c r="BK6238" s="14"/>
      <c r="BL6238" s="14"/>
      <c r="BM6238" s="14"/>
      <c r="BN6238" s="14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2"/>
      <c r="L6239" s="12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4"/>
      <c r="BK6239" s="14"/>
      <c r="BL6239" s="14"/>
      <c r="BM6239" s="14"/>
      <c r="BN6239" s="14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2"/>
      <c r="L6240" s="12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4"/>
      <c r="BK6240" s="14"/>
      <c r="BL6240" s="14"/>
      <c r="BM6240" s="14"/>
      <c r="BN6240" s="14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2"/>
      <c r="L6241" s="12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4"/>
      <c r="BK6241" s="14"/>
      <c r="BL6241" s="14"/>
      <c r="BM6241" s="14"/>
      <c r="BN6241" s="14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2"/>
      <c r="L6242" s="12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4"/>
      <c r="BK6242" s="14"/>
      <c r="BL6242" s="14"/>
      <c r="BM6242" s="14"/>
      <c r="BN6242" s="14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2"/>
      <c r="L6243" s="12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4"/>
      <c r="BK6243" s="14"/>
      <c r="BL6243" s="14"/>
      <c r="BM6243" s="14"/>
      <c r="BN6243" s="14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2"/>
      <c r="L6244" s="12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4"/>
      <c r="BK6244" s="14"/>
      <c r="BL6244" s="14"/>
      <c r="BM6244" s="14"/>
      <c r="BN6244" s="14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2"/>
      <c r="L6245" s="12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4"/>
      <c r="BK6245" s="14"/>
      <c r="BL6245" s="14"/>
      <c r="BM6245" s="14"/>
      <c r="BN6245" s="14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2"/>
      <c r="L6246" s="12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4"/>
      <c r="BK6246" s="14"/>
      <c r="BL6246" s="14"/>
      <c r="BM6246" s="14"/>
      <c r="BN6246" s="14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2"/>
      <c r="L6247" s="12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4"/>
      <c r="BK6247" s="14"/>
      <c r="BL6247" s="14"/>
      <c r="BM6247" s="14"/>
      <c r="BN6247" s="14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2"/>
      <c r="L6248" s="12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4"/>
      <c r="BK6248" s="14"/>
      <c r="BL6248" s="14"/>
      <c r="BM6248" s="14"/>
      <c r="BN6248" s="14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2"/>
      <c r="L6249" s="12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4"/>
      <c r="BK6249" s="14"/>
      <c r="BL6249" s="14"/>
      <c r="BM6249" s="14"/>
      <c r="BN6249" s="14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2"/>
      <c r="L6250" s="12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4"/>
      <c r="BK6250" s="14"/>
      <c r="BL6250" s="14"/>
      <c r="BM6250" s="14"/>
      <c r="BN6250" s="14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2"/>
      <c r="L6251" s="12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4"/>
      <c r="BK6251" s="14"/>
      <c r="BL6251" s="14"/>
      <c r="BM6251" s="14"/>
      <c r="BN6251" s="14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2"/>
      <c r="L6252" s="12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4"/>
      <c r="BK6252" s="14"/>
      <c r="BL6252" s="14"/>
      <c r="BM6252" s="14"/>
      <c r="BN6252" s="14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2"/>
      <c r="L6253" s="12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4"/>
      <c r="BK6253" s="14"/>
      <c r="BL6253" s="14"/>
      <c r="BM6253" s="14"/>
      <c r="BN6253" s="14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2"/>
      <c r="L6254" s="12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4"/>
      <c r="BK6254" s="14"/>
      <c r="BL6254" s="14"/>
      <c r="BM6254" s="14"/>
      <c r="BN6254" s="14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2"/>
      <c r="L6255" s="12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4"/>
      <c r="BK6255" s="14"/>
      <c r="BL6255" s="14"/>
      <c r="BM6255" s="14"/>
      <c r="BN6255" s="14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2"/>
      <c r="L6256" s="12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4"/>
      <c r="BK6256" s="14"/>
      <c r="BL6256" s="14"/>
      <c r="BM6256" s="14"/>
      <c r="BN6256" s="14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2"/>
      <c r="L6257" s="12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4"/>
      <c r="BK6257" s="14"/>
      <c r="BL6257" s="14"/>
      <c r="BM6257" s="14"/>
      <c r="BN6257" s="14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2"/>
      <c r="L6258" s="12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4"/>
      <c r="BK6258" s="14"/>
      <c r="BL6258" s="14"/>
      <c r="BM6258" s="14"/>
      <c r="BN6258" s="14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2"/>
      <c r="L6259" s="12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4"/>
      <c r="BK6259" s="14"/>
      <c r="BL6259" s="14"/>
      <c r="BM6259" s="14"/>
      <c r="BN6259" s="14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2"/>
      <c r="L6260" s="12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4"/>
      <c r="BK6260" s="14"/>
      <c r="BL6260" s="14"/>
      <c r="BM6260" s="14"/>
      <c r="BN6260" s="14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2"/>
      <c r="L6261" s="12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4"/>
      <c r="BK6261" s="14"/>
      <c r="BL6261" s="14"/>
      <c r="BM6261" s="14"/>
      <c r="BN6261" s="14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2"/>
      <c r="L6262" s="12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4"/>
      <c r="BK6262" s="14"/>
      <c r="BL6262" s="14"/>
      <c r="BM6262" s="14"/>
      <c r="BN6262" s="14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2"/>
      <c r="L6263" s="12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4"/>
      <c r="BK6263" s="14"/>
      <c r="BL6263" s="14"/>
      <c r="BM6263" s="14"/>
      <c r="BN6263" s="14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2"/>
      <c r="L6264" s="12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4"/>
      <c r="BK6264" s="14"/>
      <c r="BL6264" s="14"/>
      <c r="BM6264" s="14"/>
      <c r="BN6264" s="14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2"/>
      <c r="L6265" s="12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4"/>
      <c r="BK6265" s="14"/>
      <c r="BL6265" s="14"/>
      <c r="BM6265" s="14"/>
      <c r="BN6265" s="14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2"/>
      <c r="L6266" s="12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4"/>
      <c r="BK6266" s="14"/>
      <c r="BL6266" s="14"/>
      <c r="BM6266" s="14"/>
      <c r="BN6266" s="14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2"/>
      <c r="L6267" s="12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4"/>
      <c r="BK6267" s="14"/>
      <c r="BL6267" s="14"/>
      <c r="BM6267" s="14"/>
      <c r="BN6267" s="14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2"/>
      <c r="L6268" s="12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4"/>
      <c r="BK6268" s="14"/>
      <c r="BL6268" s="14"/>
      <c r="BM6268" s="14"/>
      <c r="BN6268" s="14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2"/>
      <c r="L6269" s="12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4"/>
      <c r="BK6269" s="14"/>
      <c r="BL6269" s="14"/>
      <c r="BM6269" s="14"/>
      <c r="BN6269" s="14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2"/>
      <c r="L6270" s="12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4"/>
      <c r="BK6270" s="14"/>
      <c r="BL6270" s="14"/>
      <c r="BM6270" s="14"/>
      <c r="BN6270" s="14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2"/>
      <c r="L6271" s="12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4"/>
      <c r="BK6271" s="14"/>
      <c r="BL6271" s="14"/>
      <c r="BM6271" s="14"/>
      <c r="BN6271" s="14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2"/>
      <c r="L6272" s="12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4"/>
      <c r="BK6272" s="14"/>
      <c r="BL6272" s="14"/>
      <c r="BM6272" s="14"/>
      <c r="BN6272" s="14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2"/>
      <c r="L6273" s="12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4"/>
      <c r="BK6273" s="14"/>
      <c r="BL6273" s="14"/>
      <c r="BM6273" s="14"/>
      <c r="BN6273" s="14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2"/>
      <c r="L6274" s="12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4"/>
      <c r="BK6274" s="14"/>
      <c r="BL6274" s="14"/>
      <c r="BM6274" s="14"/>
      <c r="BN6274" s="14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2"/>
      <c r="L6275" s="12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4"/>
      <c r="BK6275" s="14"/>
      <c r="BL6275" s="14"/>
      <c r="BM6275" s="14"/>
      <c r="BN6275" s="14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2"/>
      <c r="L6276" s="12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4"/>
      <c r="BK6276" s="14"/>
      <c r="BL6276" s="14"/>
      <c r="BM6276" s="14"/>
      <c r="BN6276" s="14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2"/>
      <c r="L6277" s="12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4"/>
      <c r="BK6277" s="14"/>
      <c r="BL6277" s="14"/>
      <c r="BM6277" s="14"/>
      <c r="BN6277" s="14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2"/>
      <c r="L6278" s="12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4"/>
      <c r="BK6278" s="14"/>
      <c r="BL6278" s="14"/>
      <c r="BM6278" s="14"/>
      <c r="BN6278" s="14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2"/>
      <c r="L6279" s="12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4"/>
      <c r="BK6279" s="14"/>
      <c r="BL6279" s="14"/>
      <c r="BM6279" s="14"/>
      <c r="BN6279" s="14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2"/>
      <c r="L6280" s="12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4"/>
      <c r="BK6280" s="14"/>
      <c r="BL6280" s="14"/>
      <c r="BM6280" s="14"/>
      <c r="BN6280" s="14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2"/>
      <c r="L6281" s="12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4"/>
      <c r="BK6281" s="14"/>
      <c r="BL6281" s="14"/>
      <c r="BM6281" s="14"/>
      <c r="BN6281" s="14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2"/>
      <c r="L6282" s="12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4"/>
      <c r="BK6282" s="14"/>
      <c r="BL6282" s="14"/>
      <c r="BM6282" s="14"/>
      <c r="BN6282" s="14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2"/>
      <c r="L6283" s="12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4"/>
      <c r="BK6283" s="14"/>
      <c r="BL6283" s="14"/>
      <c r="BM6283" s="14"/>
      <c r="BN6283" s="14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2"/>
      <c r="L6284" s="12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4"/>
      <c r="BK6284" s="14"/>
      <c r="BL6284" s="14"/>
      <c r="BM6284" s="14"/>
      <c r="BN6284" s="14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2"/>
      <c r="L6285" s="12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4"/>
      <c r="BK6285" s="14"/>
      <c r="BL6285" s="14"/>
      <c r="BM6285" s="14"/>
      <c r="BN6285" s="14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2"/>
      <c r="L6286" s="12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4"/>
      <c r="BK6286" s="14"/>
      <c r="BL6286" s="14"/>
      <c r="BM6286" s="14"/>
      <c r="BN6286" s="14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2"/>
      <c r="L6287" s="12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4"/>
      <c r="BK6287" s="14"/>
      <c r="BL6287" s="14"/>
      <c r="BM6287" s="14"/>
      <c r="BN6287" s="14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2"/>
      <c r="L6288" s="12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4"/>
      <c r="BK6288" s="14"/>
      <c r="BL6288" s="14"/>
      <c r="BM6288" s="14"/>
      <c r="BN6288" s="14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2"/>
      <c r="L6289" s="12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4"/>
      <c r="BK6289" s="14"/>
      <c r="BL6289" s="14"/>
      <c r="BM6289" s="14"/>
      <c r="BN6289" s="14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2"/>
      <c r="L6290" s="12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4"/>
      <c r="BK6290" s="14"/>
      <c r="BL6290" s="14"/>
      <c r="BM6290" s="14"/>
      <c r="BN6290" s="14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2"/>
      <c r="L6291" s="12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4"/>
      <c r="BK6291" s="14"/>
      <c r="BL6291" s="14"/>
      <c r="BM6291" s="14"/>
      <c r="BN6291" s="14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2"/>
      <c r="L6292" s="12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4"/>
      <c r="BK6292" s="14"/>
      <c r="BL6292" s="14"/>
      <c r="BM6292" s="14"/>
      <c r="BN6292" s="14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2"/>
      <c r="L6293" s="12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4"/>
      <c r="BK6293" s="14"/>
      <c r="BL6293" s="14"/>
      <c r="BM6293" s="14"/>
      <c r="BN6293" s="14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2"/>
      <c r="L6294" s="12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4"/>
      <c r="BK6294" s="14"/>
      <c r="BL6294" s="14"/>
      <c r="BM6294" s="14"/>
      <c r="BN6294" s="14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2"/>
      <c r="L6295" s="12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4"/>
      <c r="BK6295" s="14"/>
      <c r="BL6295" s="14"/>
      <c r="BM6295" s="14"/>
      <c r="BN6295" s="14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2"/>
      <c r="L6296" s="12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4"/>
      <c r="BK6296" s="14"/>
      <c r="BL6296" s="14"/>
      <c r="BM6296" s="14"/>
      <c r="BN6296" s="14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2"/>
      <c r="L6297" s="12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4"/>
      <c r="BK6297" s="14"/>
      <c r="BL6297" s="14"/>
      <c r="BM6297" s="14"/>
      <c r="BN6297" s="14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2"/>
      <c r="L6298" s="12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4"/>
      <c r="BK6298" s="14"/>
      <c r="BL6298" s="14"/>
      <c r="BM6298" s="14"/>
      <c r="BN6298" s="14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2"/>
      <c r="L6299" s="12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4"/>
      <c r="BK6299" s="14"/>
      <c r="BL6299" s="14"/>
      <c r="BM6299" s="14"/>
      <c r="BN6299" s="14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2"/>
      <c r="L6300" s="12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4"/>
      <c r="BK6300" s="14"/>
      <c r="BL6300" s="14"/>
      <c r="BM6300" s="14"/>
      <c r="BN6300" s="14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2"/>
      <c r="L6301" s="12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4"/>
      <c r="BK6301" s="14"/>
      <c r="BL6301" s="14"/>
      <c r="BM6301" s="14"/>
      <c r="BN6301" s="14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2"/>
      <c r="L6302" s="12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4"/>
      <c r="BK6302" s="14"/>
      <c r="BL6302" s="14"/>
      <c r="BM6302" s="14"/>
      <c r="BN6302" s="14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2"/>
      <c r="L6303" s="12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4"/>
      <c r="BK6303" s="14"/>
      <c r="BL6303" s="14"/>
      <c r="BM6303" s="14"/>
      <c r="BN6303" s="14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2"/>
      <c r="L6304" s="12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4"/>
      <c r="BK6304" s="14"/>
      <c r="BL6304" s="14"/>
      <c r="BM6304" s="14"/>
      <c r="BN6304" s="14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2"/>
      <c r="L6305" s="12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4"/>
      <c r="BK6305" s="14"/>
      <c r="BL6305" s="14"/>
      <c r="BM6305" s="14"/>
      <c r="BN6305" s="14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2"/>
      <c r="L6306" s="12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4"/>
      <c r="BK6306" s="14"/>
      <c r="BL6306" s="14"/>
      <c r="BM6306" s="14"/>
      <c r="BN6306" s="14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2"/>
      <c r="L6307" s="12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4"/>
      <c r="BK6307" s="14"/>
      <c r="BL6307" s="14"/>
      <c r="BM6307" s="14"/>
      <c r="BN6307" s="14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2"/>
      <c r="L6308" s="12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4"/>
      <c r="BK6308" s="14"/>
      <c r="BL6308" s="14"/>
      <c r="BM6308" s="14"/>
      <c r="BN6308" s="14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2"/>
      <c r="L6309" s="12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4"/>
      <c r="BK6309" s="14"/>
      <c r="BL6309" s="14"/>
      <c r="BM6309" s="14"/>
      <c r="BN6309" s="14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2"/>
      <c r="L6310" s="12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4"/>
      <c r="BK6310" s="14"/>
      <c r="BL6310" s="14"/>
      <c r="BM6310" s="14"/>
      <c r="BN6310" s="14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2"/>
      <c r="L6311" s="12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4"/>
      <c r="BK6311" s="14"/>
      <c r="BL6311" s="14"/>
      <c r="BM6311" s="14"/>
      <c r="BN6311" s="14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2"/>
      <c r="L6312" s="12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4"/>
      <c r="BK6312" s="14"/>
      <c r="BL6312" s="14"/>
      <c r="BM6312" s="14"/>
      <c r="BN6312" s="14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2"/>
      <c r="L6313" s="12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4"/>
      <c r="BK6313" s="14"/>
      <c r="BL6313" s="14"/>
      <c r="BM6313" s="14"/>
      <c r="BN6313" s="14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2"/>
      <c r="L6314" s="12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4"/>
      <c r="BK6314" s="14"/>
      <c r="BL6314" s="14"/>
      <c r="BM6314" s="14"/>
      <c r="BN6314" s="14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2"/>
      <c r="L6315" s="12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4"/>
      <c r="BK6315" s="14"/>
      <c r="BL6315" s="14"/>
      <c r="BM6315" s="14"/>
      <c r="BN6315" s="14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2"/>
      <c r="L6316" s="12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4"/>
      <c r="BK6316" s="14"/>
      <c r="BL6316" s="14"/>
      <c r="BM6316" s="14"/>
      <c r="BN6316" s="14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2"/>
      <c r="L6317" s="12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4"/>
      <c r="BK6317" s="14"/>
      <c r="BL6317" s="14"/>
      <c r="BM6317" s="14"/>
      <c r="BN6317" s="14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2"/>
      <c r="L6318" s="12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4"/>
      <c r="BK6318" s="14"/>
      <c r="BL6318" s="14"/>
      <c r="BM6318" s="14"/>
      <c r="BN6318" s="14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2"/>
      <c r="L6319" s="12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4"/>
      <c r="BK6319" s="14"/>
      <c r="BL6319" s="14"/>
      <c r="BM6319" s="14"/>
      <c r="BN6319" s="14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2"/>
      <c r="L6320" s="12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4"/>
      <c r="BK6320" s="14"/>
      <c r="BL6320" s="14"/>
      <c r="BM6320" s="14"/>
      <c r="BN6320" s="14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2"/>
      <c r="L6321" s="12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4"/>
      <c r="BK6321" s="14"/>
      <c r="BL6321" s="14"/>
      <c r="BM6321" s="14"/>
      <c r="BN6321" s="14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2"/>
      <c r="L6322" s="12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4"/>
      <c r="BK6322" s="14"/>
      <c r="BL6322" s="14"/>
      <c r="BM6322" s="14"/>
      <c r="BN6322" s="14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2"/>
      <c r="L6323" s="12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4"/>
      <c r="BK6323" s="14"/>
      <c r="BL6323" s="14"/>
      <c r="BM6323" s="14"/>
      <c r="BN6323" s="14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2"/>
      <c r="L6324" s="12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4"/>
      <c r="BK6324" s="14"/>
      <c r="BL6324" s="14"/>
      <c r="BM6324" s="14"/>
      <c r="BN6324" s="14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2"/>
      <c r="L6325" s="12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4"/>
      <c r="BK6325" s="14"/>
      <c r="BL6325" s="14"/>
      <c r="BM6325" s="14"/>
      <c r="BN6325" s="14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2"/>
      <c r="L6326" s="12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4"/>
      <c r="BK6326" s="14"/>
      <c r="BL6326" s="14"/>
      <c r="BM6326" s="14"/>
      <c r="BN6326" s="14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2"/>
      <c r="L6327" s="12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4"/>
      <c r="BK6327" s="14"/>
      <c r="BL6327" s="14"/>
      <c r="BM6327" s="14"/>
      <c r="BN6327" s="14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2"/>
      <c r="L6328" s="12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4"/>
      <c r="BK6328" s="14"/>
      <c r="BL6328" s="14"/>
      <c r="BM6328" s="14"/>
      <c r="BN6328" s="14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2"/>
      <c r="L6329" s="12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4"/>
      <c r="BK6329" s="14"/>
      <c r="BL6329" s="14"/>
      <c r="BM6329" s="14"/>
      <c r="BN6329" s="14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2"/>
      <c r="L6330" s="12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4"/>
      <c r="BK6330" s="14"/>
      <c r="BL6330" s="14"/>
      <c r="BM6330" s="14"/>
      <c r="BN6330" s="14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2"/>
      <c r="L6331" s="12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4"/>
      <c r="BK6331" s="14"/>
      <c r="BL6331" s="14"/>
      <c r="BM6331" s="14"/>
      <c r="BN6331" s="14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2"/>
      <c r="L6332" s="12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4"/>
      <c r="BK6332" s="14"/>
      <c r="BL6332" s="14"/>
      <c r="BM6332" s="14"/>
      <c r="BN6332" s="14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2"/>
      <c r="L6333" s="12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4"/>
      <c r="BK6333" s="14"/>
      <c r="BL6333" s="14"/>
      <c r="BM6333" s="14"/>
      <c r="BN6333" s="14"/>
    </row>
    <row r="6334" spans="4:66" s="15" customFormat="1" x14ac:dyDescent="0.25">
      <c r="K6334" s="17"/>
      <c r="L6334" s="17"/>
      <c r="M6334" s="18"/>
      <c r="N6334" s="18"/>
      <c r="O6334" s="18"/>
      <c r="P6334" s="18"/>
      <c r="Q6334" s="18"/>
      <c r="R6334" s="18"/>
      <c r="S6334" s="18"/>
      <c r="T6334" s="18"/>
      <c r="U6334" s="18"/>
      <c r="V6334" s="18"/>
      <c r="W6334" s="18"/>
      <c r="X6334" s="18"/>
      <c r="Y6334" s="18"/>
      <c r="Z6334" s="18"/>
      <c r="AA6334" s="18"/>
      <c r="AB6334" s="18"/>
      <c r="AC6334" s="18"/>
      <c r="AD6334" s="18"/>
      <c r="AE6334" s="18"/>
      <c r="AF6334" s="18"/>
      <c r="AG6334" s="18"/>
      <c r="AH6334" s="18"/>
      <c r="AI6334" s="18"/>
      <c r="AJ6334" s="18"/>
      <c r="AK6334" s="18"/>
      <c r="AL6334" s="18"/>
      <c r="AM6334" s="18"/>
      <c r="AN6334" s="18"/>
      <c r="AO6334" s="18"/>
      <c r="AP6334" s="18"/>
      <c r="AQ6334" s="18"/>
      <c r="AR6334" s="18"/>
      <c r="AS6334" s="18"/>
      <c r="AT6334" s="18"/>
      <c r="AU6334" s="18"/>
      <c r="AV6334" s="18"/>
      <c r="AW6334" s="18"/>
      <c r="AX6334" s="18"/>
      <c r="AY6334" s="18"/>
      <c r="AZ6334" s="18"/>
      <c r="BA6334" s="18"/>
      <c r="BB6334" s="18"/>
      <c r="BC6334" s="18"/>
      <c r="BD6334" s="18"/>
      <c r="BE6334" s="18"/>
      <c r="BF6334" s="18"/>
      <c r="BG6334" s="18"/>
      <c r="BH6334" s="18"/>
      <c r="BI6334" s="18"/>
      <c r="BJ6334" s="19"/>
      <c r="BK6334" s="19"/>
      <c r="BL6334" s="19"/>
      <c r="BM6334" s="19"/>
      <c r="BN6334" s="19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2"/>
      <c r="L6335" s="12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4"/>
      <c r="BK6335" s="14"/>
      <c r="BL6335" s="14"/>
      <c r="BM6335" s="14"/>
      <c r="BN6335" s="14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2"/>
      <c r="L6336" s="12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4"/>
      <c r="BK6336" s="14"/>
      <c r="BL6336" s="14"/>
      <c r="BM6336" s="14"/>
      <c r="BN6336" s="14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2"/>
      <c r="L6337" s="12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4"/>
      <c r="BK6337" s="14"/>
      <c r="BL6337" s="14"/>
      <c r="BM6337" s="14"/>
      <c r="BN6337" s="14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2"/>
      <c r="L6338" s="12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4"/>
      <c r="BK6338" s="14"/>
      <c r="BL6338" s="14"/>
      <c r="BM6338" s="14"/>
      <c r="BN6338" s="14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2"/>
      <c r="L6339" s="12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4"/>
      <c r="BK6339" s="14"/>
      <c r="BL6339" s="14"/>
      <c r="BM6339" s="14"/>
      <c r="BN6339" s="14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2"/>
      <c r="L6340" s="12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4"/>
      <c r="BK6340" s="14"/>
      <c r="BL6340" s="14"/>
      <c r="BM6340" s="14"/>
      <c r="BN6340" s="14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2"/>
      <c r="L6341" s="12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4"/>
      <c r="BK6341" s="14"/>
      <c r="BL6341" s="14"/>
      <c r="BM6341" s="14"/>
      <c r="BN6341" s="14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2"/>
      <c r="L6342" s="12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4"/>
      <c r="BK6342" s="14"/>
      <c r="BL6342" s="14"/>
      <c r="BM6342" s="14"/>
      <c r="BN6342" s="14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2"/>
      <c r="L6343" s="12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4"/>
      <c r="BK6343" s="14"/>
      <c r="BL6343" s="14"/>
      <c r="BM6343" s="14"/>
      <c r="BN6343" s="14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2"/>
      <c r="L6344" s="12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4"/>
      <c r="BK6344" s="14"/>
      <c r="BL6344" s="14"/>
      <c r="BM6344" s="14"/>
      <c r="BN6344" s="14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2"/>
      <c r="L6345" s="12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4"/>
      <c r="BK6345" s="14"/>
      <c r="BL6345" s="14"/>
      <c r="BM6345" s="14"/>
      <c r="BN6345" s="14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2"/>
      <c r="L6346" s="12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4"/>
      <c r="BK6346" s="14"/>
      <c r="BL6346" s="14"/>
      <c r="BM6346" s="14"/>
      <c r="BN6346" s="14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2"/>
      <c r="L6347" s="12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4"/>
      <c r="BK6347" s="14"/>
      <c r="BL6347" s="14"/>
      <c r="BM6347" s="14"/>
      <c r="BN6347" s="14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2"/>
      <c r="L6348" s="12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4"/>
      <c r="BK6348" s="14"/>
      <c r="BL6348" s="14"/>
      <c r="BM6348" s="14"/>
      <c r="BN6348" s="14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2"/>
      <c r="L6349" s="12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4"/>
      <c r="BK6349" s="14"/>
      <c r="BL6349" s="14"/>
      <c r="BM6349" s="14"/>
      <c r="BN6349" s="14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2"/>
      <c r="L6350" s="12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4"/>
      <c r="BK6350" s="14"/>
      <c r="BL6350" s="14"/>
      <c r="BM6350" s="14"/>
      <c r="BN6350" s="14"/>
    </row>
    <row r="6351" spans="4:66" s="15" customFormat="1" x14ac:dyDescent="0.25">
      <c r="K6351" s="17"/>
      <c r="L6351" s="17"/>
      <c r="M6351" s="18"/>
      <c r="N6351" s="18"/>
      <c r="O6351" s="18"/>
      <c r="P6351" s="18"/>
      <c r="Q6351" s="18"/>
      <c r="R6351" s="18"/>
      <c r="S6351" s="18"/>
      <c r="T6351" s="18"/>
      <c r="U6351" s="18"/>
      <c r="V6351" s="18"/>
      <c r="W6351" s="18"/>
      <c r="X6351" s="18"/>
      <c r="Y6351" s="18"/>
      <c r="Z6351" s="18"/>
      <c r="AA6351" s="18"/>
      <c r="AB6351" s="18"/>
      <c r="AC6351" s="18"/>
      <c r="AD6351" s="18"/>
      <c r="AE6351" s="18"/>
      <c r="AF6351" s="18"/>
      <c r="AG6351" s="18"/>
      <c r="AH6351" s="18"/>
      <c r="AI6351" s="18"/>
      <c r="AJ6351" s="18"/>
      <c r="AK6351" s="18"/>
      <c r="AL6351" s="18"/>
      <c r="AM6351" s="18"/>
      <c r="AN6351" s="18"/>
      <c r="AO6351" s="18"/>
      <c r="AP6351" s="18"/>
      <c r="AQ6351" s="18"/>
      <c r="AR6351" s="18"/>
      <c r="AS6351" s="18"/>
      <c r="AT6351" s="18"/>
      <c r="AU6351" s="18"/>
      <c r="AV6351" s="18"/>
      <c r="AW6351" s="18"/>
      <c r="AX6351" s="18"/>
      <c r="AY6351" s="18"/>
      <c r="AZ6351" s="18"/>
      <c r="BA6351" s="18"/>
      <c r="BB6351" s="18"/>
      <c r="BC6351" s="18"/>
      <c r="BD6351" s="18"/>
      <c r="BE6351" s="18"/>
      <c r="BF6351" s="18"/>
      <c r="BG6351" s="18"/>
      <c r="BH6351" s="18"/>
      <c r="BI6351" s="18"/>
      <c r="BJ6351" s="19"/>
      <c r="BK6351" s="19"/>
      <c r="BL6351" s="19"/>
      <c r="BM6351" s="19"/>
      <c r="BN6351" s="19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2"/>
      <c r="L6352" s="12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4"/>
      <c r="BK6352" s="14"/>
      <c r="BL6352" s="14"/>
      <c r="BM6352" s="14"/>
      <c r="BN6352" s="14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2"/>
      <c r="L6353" s="12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4"/>
      <c r="BK6353" s="14"/>
      <c r="BL6353" s="14"/>
      <c r="BM6353" s="14"/>
      <c r="BN6353" s="14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2"/>
      <c r="L6354" s="12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4"/>
      <c r="BK6354" s="14"/>
      <c r="BL6354" s="14"/>
      <c r="BM6354" s="14"/>
      <c r="BN6354" s="14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2"/>
      <c r="L6355" s="12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4"/>
      <c r="BK6355" s="14"/>
      <c r="BL6355" s="14"/>
      <c r="BM6355" s="14"/>
      <c r="BN6355" s="14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2"/>
      <c r="L6356" s="12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4"/>
      <c r="BK6356" s="14"/>
      <c r="BL6356" s="14"/>
      <c r="BM6356" s="14"/>
      <c r="BN6356" s="14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2"/>
      <c r="L6357" s="12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4"/>
      <c r="BK6357" s="14"/>
      <c r="BL6357" s="14"/>
      <c r="BM6357" s="14"/>
      <c r="BN6357" s="14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2"/>
      <c r="L6358" s="12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4"/>
      <c r="BK6358" s="14"/>
      <c r="BL6358" s="14"/>
      <c r="BM6358" s="14"/>
      <c r="BN6358" s="14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2"/>
      <c r="L6359" s="12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4"/>
      <c r="BK6359" s="14"/>
      <c r="BL6359" s="14"/>
      <c r="BM6359" s="14"/>
      <c r="BN6359" s="14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2"/>
      <c r="L6360" s="12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4"/>
      <c r="BK6360" s="14"/>
      <c r="BL6360" s="14"/>
      <c r="BM6360" s="14"/>
      <c r="BN6360" s="14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2"/>
      <c r="L6361" s="12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4"/>
      <c r="BK6361" s="14"/>
      <c r="BL6361" s="14"/>
      <c r="BM6361" s="14"/>
      <c r="BN6361" s="14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2"/>
      <c r="L6362" s="12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4"/>
      <c r="BK6362" s="14"/>
      <c r="BL6362" s="14"/>
      <c r="BM6362" s="14"/>
      <c r="BN6362" s="14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2"/>
      <c r="L6363" s="12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4"/>
      <c r="BK6363" s="14"/>
      <c r="BL6363" s="14"/>
      <c r="BM6363" s="14"/>
      <c r="BN6363" s="14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2"/>
      <c r="L6364" s="12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4"/>
      <c r="BK6364" s="14"/>
      <c r="BL6364" s="14"/>
      <c r="BM6364" s="14"/>
      <c r="BN6364" s="14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2"/>
      <c r="L6365" s="12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4"/>
      <c r="BK6365" s="14"/>
      <c r="BL6365" s="14"/>
      <c r="BM6365" s="14"/>
      <c r="BN6365" s="14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2"/>
      <c r="L6366" s="12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4"/>
      <c r="BK6366" s="14"/>
      <c r="BL6366" s="14"/>
      <c r="BM6366" s="14"/>
      <c r="BN6366" s="14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2"/>
      <c r="L6367" s="12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4"/>
      <c r="BK6367" s="14"/>
      <c r="BL6367" s="14"/>
      <c r="BM6367" s="14"/>
      <c r="BN6367" s="14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2"/>
      <c r="L6368" s="12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4"/>
      <c r="BK6368" s="14"/>
      <c r="BL6368" s="14"/>
      <c r="BM6368" s="14"/>
      <c r="BN6368" s="14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2"/>
      <c r="L6369" s="12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4"/>
      <c r="BK6369" s="14"/>
      <c r="BL6369" s="14"/>
      <c r="BM6369" s="14"/>
      <c r="BN6369" s="14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2"/>
      <c r="L6370" s="12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4"/>
      <c r="BK6370" s="14"/>
      <c r="BL6370" s="14"/>
      <c r="BM6370" s="14"/>
      <c r="BN6370" s="14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2"/>
      <c r="L6371" s="12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4"/>
      <c r="BK6371" s="14"/>
      <c r="BL6371" s="14"/>
      <c r="BM6371" s="14"/>
      <c r="BN6371" s="14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2"/>
      <c r="L6372" s="12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4"/>
      <c r="BK6372" s="14"/>
      <c r="BL6372" s="14"/>
      <c r="BM6372" s="14"/>
      <c r="BN6372" s="14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2"/>
      <c r="L6373" s="12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4"/>
      <c r="BK6373" s="14"/>
      <c r="BL6373" s="14"/>
      <c r="BM6373" s="14"/>
      <c r="BN6373" s="14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2"/>
      <c r="L6374" s="12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4"/>
      <c r="BK6374" s="14"/>
      <c r="BL6374" s="14"/>
      <c r="BM6374" s="14"/>
      <c r="BN6374" s="14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2"/>
      <c r="L6375" s="12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4"/>
      <c r="BK6375" s="14"/>
      <c r="BL6375" s="14"/>
      <c r="BM6375" s="14"/>
      <c r="BN6375" s="14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2"/>
      <c r="L6376" s="12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4"/>
      <c r="BK6376" s="14"/>
      <c r="BL6376" s="14"/>
      <c r="BM6376" s="14"/>
      <c r="BN6376" s="14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2"/>
      <c r="L6377" s="12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4"/>
      <c r="BK6377" s="14"/>
      <c r="BL6377" s="14"/>
      <c r="BM6377" s="14"/>
      <c r="BN6377" s="14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2"/>
      <c r="L6378" s="12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4"/>
      <c r="BK6378" s="14"/>
      <c r="BL6378" s="14"/>
      <c r="BM6378" s="14"/>
      <c r="BN6378" s="14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2"/>
      <c r="L6379" s="12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4"/>
      <c r="BK6379" s="14"/>
      <c r="BL6379" s="14"/>
      <c r="BM6379" s="14"/>
      <c r="BN6379" s="14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2"/>
      <c r="L6380" s="12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4"/>
      <c r="BK6380" s="14"/>
      <c r="BL6380" s="14"/>
      <c r="BM6380" s="14"/>
      <c r="BN6380" s="14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2"/>
      <c r="L6381" s="12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4"/>
      <c r="BK6381" s="14"/>
      <c r="BL6381" s="14"/>
      <c r="BM6381" s="14"/>
      <c r="BN6381" s="14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2"/>
      <c r="L6382" s="12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4"/>
      <c r="BK6382" s="14"/>
      <c r="BL6382" s="14"/>
      <c r="BM6382" s="14"/>
      <c r="BN6382" s="14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2"/>
      <c r="L6383" s="12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4"/>
      <c r="BK6383" s="14"/>
      <c r="BL6383" s="14"/>
      <c r="BM6383" s="14"/>
      <c r="BN6383" s="14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2"/>
      <c r="L6384" s="12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4"/>
      <c r="BK6384" s="14"/>
      <c r="BL6384" s="14"/>
      <c r="BM6384" s="14"/>
      <c r="BN6384" s="14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2"/>
      <c r="L6385" s="12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4"/>
      <c r="BK6385" s="14"/>
      <c r="BL6385" s="14"/>
      <c r="BM6385" s="14"/>
      <c r="BN6385" s="14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2"/>
      <c r="L6386" s="12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4"/>
      <c r="BK6386" s="14"/>
      <c r="BL6386" s="14"/>
      <c r="BM6386" s="14"/>
      <c r="BN6386" s="14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2"/>
      <c r="L6387" s="12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4"/>
      <c r="BK6387" s="14"/>
      <c r="BL6387" s="14"/>
      <c r="BM6387" s="14"/>
      <c r="BN6387" s="14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2"/>
      <c r="L6388" s="12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4"/>
      <c r="BK6388" s="14"/>
      <c r="BL6388" s="14"/>
      <c r="BM6388" s="14"/>
      <c r="BN6388" s="14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2"/>
      <c r="L6389" s="12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4"/>
      <c r="BK6389" s="14"/>
      <c r="BL6389" s="14"/>
      <c r="BM6389" s="14"/>
      <c r="BN6389" s="14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2"/>
      <c r="L6390" s="12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4"/>
      <c r="BK6390" s="14"/>
      <c r="BL6390" s="14"/>
      <c r="BM6390" s="14"/>
      <c r="BN6390" s="14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2"/>
      <c r="L6391" s="12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4"/>
      <c r="BK6391" s="14"/>
      <c r="BL6391" s="14"/>
      <c r="BM6391" s="14"/>
      <c r="BN6391" s="14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2"/>
      <c r="L6392" s="12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4"/>
      <c r="BK6392" s="14"/>
      <c r="BL6392" s="14"/>
      <c r="BM6392" s="14"/>
      <c r="BN6392" s="14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2"/>
      <c r="L6393" s="12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4"/>
      <c r="BK6393" s="14"/>
      <c r="BL6393" s="14"/>
      <c r="BM6393" s="14"/>
      <c r="BN6393" s="14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2"/>
      <c r="L6394" s="12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4"/>
      <c r="BK6394" s="14"/>
      <c r="BL6394" s="14"/>
      <c r="BM6394" s="14"/>
      <c r="BN6394" s="14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2"/>
      <c r="L6395" s="12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4"/>
      <c r="BK6395" s="14"/>
      <c r="BL6395" s="14"/>
      <c r="BM6395" s="14"/>
      <c r="BN6395" s="14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2"/>
      <c r="L6396" s="12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4"/>
      <c r="BK6396" s="14"/>
      <c r="BL6396" s="14"/>
      <c r="BM6396" s="14"/>
      <c r="BN6396" s="14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2"/>
      <c r="L6397" s="12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4"/>
      <c r="BK6397" s="14"/>
      <c r="BL6397" s="14"/>
      <c r="BM6397" s="14"/>
      <c r="BN6397" s="14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2"/>
      <c r="L6398" s="12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4"/>
      <c r="BK6398" s="14"/>
      <c r="BL6398" s="14"/>
      <c r="BM6398" s="14"/>
      <c r="BN6398" s="14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2"/>
      <c r="L6399" s="12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4"/>
      <c r="BK6399" s="14"/>
      <c r="BL6399" s="14"/>
      <c r="BM6399" s="14"/>
      <c r="BN6399" s="14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2"/>
      <c r="L6400" s="12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4"/>
      <c r="BK6400" s="14"/>
      <c r="BL6400" s="14"/>
      <c r="BM6400" s="14"/>
      <c r="BN6400" s="14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2"/>
      <c r="L6401" s="12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4"/>
      <c r="BK6401" s="14"/>
      <c r="BL6401" s="14"/>
      <c r="BM6401" s="14"/>
      <c r="BN6401" s="14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2"/>
      <c r="L6402" s="12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4"/>
      <c r="BK6402" s="14"/>
      <c r="BL6402" s="14"/>
      <c r="BM6402" s="14"/>
      <c r="BN6402" s="14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2"/>
      <c r="L6403" s="12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4"/>
      <c r="BK6403" s="14"/>
      <c r="BL6403" s="14"/>
      <c r="BM6403" s="14"/>
      <c r="BN6403" s="14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2"/>
      <c r="L6404" s="12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4"/>
      <c r="BK6404" s="14"/>
      <c r="BL6404" s="14"/>
      <c r="BM6404" s="14"/>
      <c r="BN6404" s="14"/>
    </row>
    <row r="6405" spans="4:66" s="15" customFormat="1" x14ac:dyDescent="0.25">
      <c r="K6405" s="17"/>
      <c r="L6405" s="17"/>
      <c r="M6405" s="18"/>
      <c r="N6405" s="18"/>
      <c r="O6405" s="18"/>
      <c r="P6405" s="18"/>
      <c r="Q6405" s="18"/>
      <c r="R6405" s="18"/>
      <c r="S6405" s="18"/>
      <c r="T6405" s="18"/>
      <c r="U6405" s="18"/>
      <c r="V6405" s="18"/>
      <c r="W6405" s="18"/>
      <c r="X6405" s="18"/>
      <c r="Y6405" s="18"/>
      <c r="Z6405" s="18"/>
      <c r="AA6405" s="18"/>
      <c r="AB6405" s="18"/>
      <c r="AC6405" s="18"/>
      <c r="AD6405" s="18"/>
      <c r="AE6405" s="18"/>
      <c r="AF6405" s="18"/>
      <c r="AG6405" s="18"/>
      <c r="AH6405" s="18"/>
      <c r="AI6405" s="18"/>
      <c r="AJ6405" s="18"/>
      <c r="AK6405" s="18"/>
      <c r="AL6405" s="18"/>
      <c r="AM6405" s="18"/>
      <c r="AN6405" s="18"/>
      <c r="AO6405" s="18"/>
      <c r="AP6405" s="18"/>
      <c r="AQ6405" s="18"/>
      <c r="AR6405" s="18"/>
      <c r="AS6405" s="18"/>
      <c r="AT6405" s="18"/>
      <c r="AU6405" s="18"/>
      <c r="AV6405" s="18"/>
      <c r="AW6405" s="18"/>
      <c r="AX6405" s="18"/>
      <c r="AY6405" s="18"/>
      <c r="AZ6405" s="18"/>
      <c r="BA6405" s="18"/>
      <c r="BB6405" s="18"/>
      <c r="BC6405" s="18"/>
      <c r="BD6405" s="18"/>
      <c r="BE6405" s="18"/>
      <c r="BF6405" s="18"/>
      <c r="BG6405" s="18"/>
      <c r="BH6405" s="18"/>
      <c r="BI6405" s="18"/>
      <c r="BJ6405" s="19"/>
      <c r="BK6405" s="19"/>
      <c r="BL6405" s="19"/>
      <c r="BM6405" s="19"/>
      <c r="BN6405" s="19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2"/>
      <c r="L6406" s="12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4"/>
      <c r="BK6406" s="14"/>
      <c r="BL6406" s="14"/>
      <c r="BM6406" s="14"/>
      <c r="BN6406" s="14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2"/>
      <c r="L6407" s="12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4"/>
      <c r="BK6407" s="14"/>
      <c r="BL6407" s="14"/>
      <c r="BM6407" s="14"/>
      <c r="BN6407" s="14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2"/>
      <c r="L6408" s="12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4"/>
      <c r="BK6408" s="14"/>
      <c r="BL6408" s="14"/>
      <c r="BM6408" s="14"/>
      <c r="BN6408" s="14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2"/>
      <c r="L6409" s="12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4"/>
      <c r="BK6409" s="14"/>
      <c r="BL6409" s="14"/>
      <c r="BM6409" s="14"/>
      <c r="BN6409" s="14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2"/>
      <c r="L6410" s="12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4"/>
      <c r="BK6410" s="14"/>
      <c r="BL6410" s="14"/>
      <c r="BM6410" s="14"/>
      <c r="BN6410" s="14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2"/>
      <c r="L6411" s="12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4"/>
      <c r="BK6411" s="14"/>
      <c r="BL6411" s="14"/>
      <c r="BM6411" s="14"/>
      <c r="BN6411" s="14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2"/>
      <c r="L6412" s="12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4"/>
      <c r="BK6412" s="14"/>
      <c r="BL6412" s="14"/>
      <c r="BM6412" s="14"/>
      <c r="BN6412" s="14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2"/>
      <c r="L6413" s="12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4"/>
      <c r="BK6413" s="14"/>
      <c r="BL6413" s="14"/>
      <c r="BM6413" s="14"/>
      <c r="BN6413" s="14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2"/>
      <c r="L6414" s="12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4"/>
      <c r="BK6414" s="14"/>
      <c r="BL6414" s="14"/>
      <c r="BM6414" s="14"/>
      <c r="BN6414" s="14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2"/>
      <c r="L6415" s="12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4"/>
      <c r="BK6415" s="14"/>
      <c r="BL6415" s="14"/>
      <c r="BM6415" s="14"/>
      <c r="BN6415" s="14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2"/>
      <c r="L6416" s="12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4"/>
      <c r="BK6416" s="14"/>
      <c r="BL6416" s="14"/>
      <c r="BM6416" s="14"/>
      <c r="BN6416" s="14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2"/>
      <c r="L6417" s="12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4"/>
      <c r="BK6417" s="14"/>
      <c r="BL6417" s="14"/>
      <c r="BM6417" s="14"/>
      <c r="BN6417" s="14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2"/>
      <c r="L6418" s="12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4"/>
      <c r="BK6418" s="14"/>
      <c r="BL6418" s="14"/>
      <c r="BM6418" s="14"/>
      <c r="BN6418" s="14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2"/>
      <c r="L6419" s="12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4"/>
      <c r="BK6419" s="14"/>
      <c r="BL6419" s="14"/>
      <c r="BM6419" s="14"/>
      <c r="BN6419" s="14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2"/>
      <c r="L6420" s="12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4"/>
      <c r="BK6420" s="14"/>
      <c r="BL6420" s="14"/>
      <c r="BM6420" s="14"/>
      <c r="BN6420" s="14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2"/>
      <c r="L6421" s="12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4"/>
      <c r="BK6421" s="14"/>
      <c r="BL6421" s="14"/>
      <c r="BM6421" s="14"/>
      <c r="BN6421" s="14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2"/>
      <c r="L6422" s="12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4"/>
      <c r="BK6422" s="14"/>
      <c r="BL6422" s="14"/>
      <c r="BM6422" s="14"/>
      <c r="BN6422" s="14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2"/>
      <c r="L6423" s="12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4"/>
      <c r="BK6423" s="14"/>
      <c r="BL6423" s="14"/>
      <c r="BM6423" s="14"/>
      <c r="BN6423" s="14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2"/>
      <c r="L6424" s="12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4"/>
      <c r="BK6424" s="14"/>
      <c r="BL6424" s="14"/>
      <c r="BM6424" s="14"/>
      <c r="BN6424" s="14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2"/>
      <c r="L6425" s="12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4"/>
      <c r="BK6425" s="14"/>
      <c r="BL6425" s="14"/>
      <c r="BM6425" s="14"/>
      <c r="BN6425" s="14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2"/>
      <c r="L6426" s="12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4"/>
      <c r="BK6426" s="14"/>
      <c r="BL6426" s="14"/>
      <c r="BM6426" s="14"/>
      <c r="BN6426" s="14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2"/>
      <c r="L6427" s="12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4"/>
      <c r="BK6427" s="14"/>
      <c r="BL6427" s="14"/>
      <c r="BM6427" s="14"/>
      <c r="BN6427" s="14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2"/>
      <c r="L6428" s="12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4"/>
      <c r="BK6428" s="14"/>
      <c r="BL6428" s="14"/>
      <c r="BM6428" s="14"/>
      <c r="BN6428" s="14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2"/>
      <c r="L6429" s="12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4"/>
      <c r="BK6429" s="14"/>
      <c r="BL6429" s="14"/>
      <c r="BM6429" s="14"/>
      <c r="BN6429" s="14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2"/>
      <c r="L6430" s="12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4"/>
      <c r="BK6430" s="14"/>
      <c r="BL6430" s="14"/>
      <c r="BM6430" s="14"/>
      <c r="BN6430" s="14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2"/>
      <c r="L6431" s="12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4"/>
      <c r="BK6431" s="14"/>
      <c r="BL6431" s="14"/>
      <c r="BM6431" s="14"/>
      <c r="BN6431" s="14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2"/>
      <c r="L6432" s="12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4"/>
      <c r="BK6432" s="14"/>
      <c r="BL6432" s="14"/>
      <c r="BM6432" s="14"/>
      <c r="BN6432" s="14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2"/>
      <c r="L6433" s="12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4"/>
      <c r="BK6433" s="14"/>
      <c r="BL6433" s="14"/>
      <c r="BM6433" s="14"/>
      <c r="BN6433" s="14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2"/>
      <c r="L6434" s="12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4"/>
      <c r="BK6434" s="14"/>
      <c r="BL6434" s="14"/>
      <c r="BM6434" s="14"/>
      <c r="BN6434" s="14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2"/>
      <c r="L6435" s="12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4"/>
      <c r="BK6435" s="14"/>
      <c r="BL6435" s="14"/>
      <c r="BM6435" s="14"/>
      <c r="BN6435" s="14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2"/>
      <c r="L6436" s="12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4"/>
      <c r="BK6436" s="14"/>
      <c r="BL6436" s="14"/>
      <c r="BM6436" s="14"/>
      <c r="BN6436" s="14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2"/>
      <c r="L6437" s="12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4"/>
      <c r="BK6437" s="14"/>
      <c r="BL6437" s="14"/>
      <c r="BM6437" s="14"/>
      <c r="BN6437" s="14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2"/>
      <c r="L6438" s="12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4"/>
      <c r="BK6438" s="14"/>
      <c r="BL6438" s="14"/>
      <c r="BM6438" s="14"/>
      <c r="BN6438" s="14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2"/>
      <c r="L6439" s="12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4"/>
      <c r="BK6439" s="14"/>
      <c r="BL6439" s="14"/>
      <c r="BM6439" s="14"/>
      <c r="BN6439" s="14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2"/>
      <c r="L6440" s="12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4"/>
      <c r="BK6440" s="14"/>
      <c r="BL6440" s="14"/>
      <c r="BM6440" s="14"/>
      <c r="BN6440" s="14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2"/>
      <c r="L6441" s="12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4"/>
      <c r="BK6441" s="14"/>
      <c r="BL6441" s="14"/>
      <c r="BM6441" s="14"/>
      <c r="BN6441" s="14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2"/>
      <c r="L6442" s="12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4"/>
      <c r="BK6442" s="14"/>
      <c r="BL6442" s="14"/>
      <c r="BM6442" s="14"/>
      <c r="BN6442" s="14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2"/>
      <c r="L6443" s="12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4"/>
      <c r="BK6443" s="14"/>
      <c r="BL6443" s="14"/>
      <c r="BM6443" s="14"/>
      <c r="BN6443" s="14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2"/>
      <c r="L6444" s="12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4"/>
      <c r="BK6444" s="14"/>
      <c r="BL6444" s="14"/>
      <c r="BM6444" s="14"/>
      <c r="BN6444" s="14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2"/>
      <c r="L6445" s="12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4"/>
      <c r="BK6445" s="14"/>
      <c r="BL6445" s="14"/>
      <c r="BM6445" s="14"/>
      <c r="BN6445" s="14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2"/>
      <c r="L6446" s="12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4"/>
      <c r="BK6446" s="14"/>
      <c r="BL6446" s="14"/>
      <c r="BM6446" s="14"/>
      <c r="BN6446" s="14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2"/>
      <c r="L6447" s="12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4"/>
      <c r="BK6447" s="14"/>
      <c r="BL6447" s="14"/>
      <c r="BM6447" s="14"/>
      <c r="BN6447" s="14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2"/>
      <c r="L6448" s="12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4"/>
      <c r="BK6448" s="14"/>
      <c r="BL6448" s="14"/>
      <c r="BM6448" s="14"/>
      <c r="BN6448" s="14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2"/>
      <c r="L6449" s="12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4"/>
      <c r="BK6449" s="14"/>
      <c r="BL6449" s="14"/>
      <c r="BM6449" s="14"/>
      <c r="BN6449" s="14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2"/>
      <c r="L6450" s="12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4"/>
      <c r="BK6450" s="14"/>
      <c r="BL6450" s="14"/>
      <c r="BM6450" s="14"/>
      <c r="BN6450" s="14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2"/>
      <c r="L6451" s="12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4"/>
      <c r="BK6451" s="14"/>
      <c r="BL6451" s="14"/>
      <c r="BM6451" s="14"/>
      <c r="BN6451" s="14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2"/>
      <c r="L6452" s="12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4"/>
      <c r="BK6452" s="14"/>
      <c r="BL6452" s="14"/>
      <c r="BM6452" s="14"/>
      <c r="BN6452" s="14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2"/>
      <c r="L6453" s="12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4"/>
      <c r="BK6453" s="14"/>
      <c r="BL6453" s="14"/>
      <c r="BM6453" s="14"/>
      <c r="BN6453" s="14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2"/>
      <c r="L6454" s="12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4"/>
      <c r="BK6454" s="14"/>
      <c r="BL6454" s="14"/>
      <c r="BM6454" s="14"/>
      <c r="BN6454" s="14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2"/>
      <c r="L6455" s="12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4"/>
      <c r="BK6455" s="14"/>
      <c r="BL6455" s="14"/>
      <c r="BM6455" s="14"/>
      <c r="BN6455" s="14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2"/>
      <c r="L6456" s="12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4"/>
      <c r="BK6456" s="14"/>
      <c r="BL6456" s="14"/>
      <c r="BM6456" s="14"/>
      <c r="BN6456" s="14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2"/>
      <c r="L6457" s="12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4"/>
      <c r="BK6457" s="14"/>
      <c r="BL6457" s="14"/>
      <c r="BM6457" s="14"/>
      <c r="BN6457" s="14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2"/>
      <c r="L6458" s="12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4"/>
      <c r="BK6458" s="14"/>
      <c r="BL6458" s="14"/>
      <c r="BM6458" s="14"/>
      <c r="BN6458" s="14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2"/>
      <c r="L6459" s="12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4"/>
      <c r="BK6459" s="14"/>
      <c r="BL6459" s="14"/>
      <c r="BM6459" s="14"/>
      <c r="BN6459" s="14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2"/>
      <c r="L6460" s="12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4"/>
      <c r="BK6460" s="14"/>
      <c r="BL6460" s="14"/>
      <c r="BM6460" s="14"/>
      <c r="BN6460" s="14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2"/>
      <c r="L6461" s="12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4"/>
      <c r="BK6461" s="14"/>
      <c r="BL6461" s="14"/>
      <c r="BM6461" s="14"/>
      <c r="BN6461" s="14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2"/>
      <c r="L6462" s="12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4"/>
      <c r="BK6462" s="14"/>
      <c r="BL6462" s="14"/>
      <c r="BM6462" s="14"/>
      <c r="BN6462" s="14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2"/>
      <c r="L6463" s="12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4"/>
      <c r="BK6463" s="14"/>
      <c r="BL6463" s="14"/>
      <c r="BM6463" s="14"/>
      <c r="BN6463" s="14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2"/>
      <c r="L6464" s="12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4"/>
      <c r="BK6464" s="14"/>
      <c r="BL6464" s="14"/>
      <c r="BM6464" s="14"/>
      <c r="BN6464" s="14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2"/>
      <c r="L6465" s="12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4"/>
      <c r="BK6465" s="14"/>
      <c r="BL6465" s="14"/>
      <c r="BM6465" s="14"/>
      <c r="BN6465" s="14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2"/>
      <c r="L6466" s="12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4"/>
      <c r="BK6466" s="14"/>
      <c r="BL6466" s="14"/>
      <c r="BM6466" s="14"/>
      <c r="BN6466" s="14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2"/>
      <c r="L6467" s="12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4"/>
      <c r="BK6467" s="14"/>
      <c r="BL6467" s="14"/>
      <c r="BM6467" s="14"/>
      <c r="BN6467" s="14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2"/>
      <c r="L6468" s="12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4"/>
      <c r="BK6468" s="14"/>
      <c r="BL6468" s="14"/>
      <c r="BM6468" s="14"/>
      <c r="BN6468" s="14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2"/>
      <c r="L6469" s="12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4"/>
      <c r="BK6469" s="14"/>
      <c r="BL6469" s="14"/>
      <c r="BM6469" s="14"/>
      <c r="BN6469" s="14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2"/>
      <c r="L6470" s="12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4"/>
      <c r="BK6470" s="14"/>
      <c r="BL6470" s="14"/>
      <c r="BM6470" s="14"/>
      <c r="BN6470" s="14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2"/>
      <c r="L6471" s="12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4"/>
      <c r="BK6471" s="14"/>
      <c r="BL6471" s="14"/>
      <c r="BM6471" s="14"/>
      <c r="BN6471" s="14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2"/>
      <c r="L6472" s="12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4"/>
      <c r="BK6472" s="14"/>
      <c r="BL6472" s="14"/>
      <c r="BM6472" s="14"/>
      <c r="BN6472" s="14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2"/>
      <c r="L6473" s="12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4"/>
      <c r="BK6473" s="14"/>
      <c r="BL6473" s="14"/>
      <c r="BM6473" s="14"/>
      <c r="BN6473" s="14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2"/>
      <c r="L6474" s="12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4"/>
      <c r="BK6474" s="14"/>
      <c r="BL6474" s="14"/>
      <c r="BM6474" s="14"/>
      <c r="BN6474" s="14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2"/>
      <c r="L6475" s="12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4"/>
      <c r="BK6475" s="14"/>
      <c r="BL6475" s="14"/>
      <c r="BM6475" s="14"/>
      <c r="BN6475" s="14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2"/>
      <c r="L6476" s="12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4"/>
      <c r="BK6476" s="14"/>
      <c r="BL6476" s="14"/>
      <c r="BM6476" s="14"/>
      <c r="BN6476" s="14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2"/>
      <c r="L6477" s="12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4"/>
      <c r="BK6477" s="14"/>
      <c r="BL6477" s="14"/>
      <c r="BM6477" s="14"/>
      <c r="BN6477" s="14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2"/>
      <c r="L6478" s="12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4"/>
      <c r="BK6478" s="14"/>
      <c r="BL6478" s="14"/>
      <c r="BM6478" s="14"/>
      <c r="BN6478" s="14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2"/>
      <c r="L6479" s="12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4"/>
      <c r="BK6479" s="14"/>
      <c r="BL6479" s="14"/>
      <c r="BM6479" s="14"/>
      <c r="BN6479" s="14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2"/>
      <c r="L6480" s="12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4"/>
      <c r="BK6480" s="14"/>
      <c r="BL6480" s="14"/>
      <c r="BM6480" s="14"/>
      <c r="BN6480" s="14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2"/>
      <c r="L6481" s="12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4"/>
      <c r="BK6481" s="14"/>
      <c r="BL6481" s="14"/>
      <c r="BM6481" s="14"/>
      <c r="BN6481" s="14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2"/>
      <c r="L6482" s="12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4"/>
      <c r="BK6482" s="14"/>
      <c r="BL6482" s="14"/>
      <c r="BM6482" s="14"/>
      <c r="BN6482" s="14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2"/>
      <c r="L6483" s="12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4"/>
      <c r="BK6483" s="14"/>
      <c r="BL6483" s="14"/>
      <c r="BM6483" s="14"/>
      <c r="BN6483" s="14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2"/>
      <c r="L6484" s="12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4"/>
      <c r="BK6484" s="14"/>
      <c r="BL6484" s="14"/>
      <c r="BM6484" s="14"/>
      <c r="BN6484" s="14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2"/>
      <c r="L6485" s="12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4"/>
      <c r="BK6485" s="14"/>
      <c r="BL6485" s="14"/>
      <c r="BM6485" s="14"/>
      <c r="BN6485" s="14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2"/>
      <c r="L6486" s="12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4"/>
      <c r="BK6486" s="14"/>
      <c r="BL6486" s="14"/>
      <c r="BM6486" s="14"/>
      <c r="BN6486" s="14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2"/>
      <c r="L6487" s="12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4"/>
      <c r="BK6487" s="14"/>
      <c r="BL6487" s="14"/>
      <c r="BM6487" s="14"/>
      <c r="BN6487" s="14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2"/>
      <c r="L6488" s="12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4"/>
      <c r="BK6488" s="14"/>
      <c r="BL6488" s="14"/>
      <c r="BM6488" s="14"/>
      <c r="BN6488" s="14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2"/>
      <c r="L6489" s="12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4"/>
      <c r="BK6489" s="14"/>
      <c r="BL6489" s="14"/>
      <c r="BM6489" s="14"/>
      <c r="BN6489" s="14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2"/>
      <c r="L6490" s="12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4"/>
      <c r="BK6490" s="14"/>
      <c r="BL6490" s="14"/>
      <c r="BM6490" s="14"/>
      <c r="BN6490" s="14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2"/>
      <c r="L6491" s="12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4"/>
      <c r="BK6491" s="14"/>
      <c r="BL6491" s="14"/>
      <c r="BM6491" s="14"/>
      <c r="BN6491" s="14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2"/>
      <c r="L6492" s="12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4"/>
      <c r="BK6492" s="14"/>
      <c r="BL6492" s="14"/>
      <c r="BM6492" s="14"/>
      <c r="BN6492" s="14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2"/>
      <c r="L6493" s="12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4"/>
      <c r="BK6493" s="14"/>
      <c r="BL6493" s="14"/>
      <c r="BM6493" s="14"/>
      <c r="BN6493" s="14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2"/>
      <c r="L6494" s="12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4"/>
      <c r="BK6494" s="14"/>
      <c r="BL6494" s="14"/>
      <c r="BM6494" s="14"/>
      <c r="BN6494" s="14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2"/>
      <c r="L6495" s="12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4"/>
      <c r="BK6495" s="14"/>
      <c r="BL6495" s="14"/>
      <c r="BM6495" s="14"/>
      <c r="BN6495" s="14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2"/>
      <c r="L6496" s="12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4"/>
      <c r="BK6496" s="14"/>
      <c r="BL6496" s="14"/>
      <c r="BM6496" s="14"/>
      <c r="BN6496" s="14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2"/>
      <c r="L6497" s="12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4"/>
      <c r="BK6497" s="14"/>
      <c r="BL6497" s="14"/>
      <c r="BM6497" s="14"/>
      <c r="BN6497" s="14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2"/>
      <c r="L6498" s="12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4"/>
      <c r="BK6498" s="14"/>
      <c r="BL6498" s="14"/>
      <c r="BM6498" s="14"/>
      <c r="BN6498" s="14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2"/>
      <c r="L6499" s="12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4"/>
      <c r="BK6499" s="14"/>
      <c r="BL6499" s="14"/>
      <c r="BM6499" s="14"/>
      <c r="BN6499" s="14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2"/>
      <c r="L6500" s="12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4"/>
      <c r="BK6500" s="14"/>
      <c r="BL6500" s="14"/>
      <c r="BM6500" s="14"/>
      <c r="BN6500" s="14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2"/>
      <c r="L6501" s="12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4"/>
      <c r="BK6501" s="14"/>
      <c r="BL6501" s="14"/>
      <c r="BM6501" s="14"/>
      <c r="BN6501" s="14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2"/>
      <c r="L6502" s="12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4"/>
      <c r="BK6502" s="14"/>
      <c r="BL6502" s="14"/>
      <c r="BM6502" s="14"/>
      <c r="BN6502" s="14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2"/>
      <c r="L6503" s="12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4"/>
      <c r="BK6503" s="14"/>
      <c r="BL6503" s="14"/>
      <c r="BM6503" s="14"/>
      <c r="BN6503" s="14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2"/>
      <c r="L6504" s="12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4"/>
      <c r="BK6504" s="14"/>
      <c r="BL6504" s="14"/>
      <c r="BM6504" s="14"/>
      <c r="BN6504" s="14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2"/>
      <c r="L6505" s="12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4"/>
      <c r="BK6505" s="14"/>
      <c r="BL6505" s="14"/>
      <c r="BM6505" s="14"/>
      <c r="BN6505" s="14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2"/>
      <c r="L6506" s="12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4"/>
      <c r="BK6506" s="14"/>
      <c r="BL6506" s="14"/>
      <c r="BM6506" s="14"/>
      <c r="BN6506" s="14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2"/>
      <c r="L6507" s="12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4"/>
      <c r="BK6507" s="14"/>
      <c r="BL6507" s="14"/>
      <c r="BM6507" s="14"/>
      <c r="BN6507" s="14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2"/>
      <c r="L6508" s="12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4"/>
      <c r="BK6508" s="14"/>
      <c r="BL6508" s="14"/>
      <c r="BM6508" s="14"/>
      <c r="BN6508" s="14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2"/>
      <c r="L6509" s="12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4"/>
      <c r="BK6509" s="14"/>
      <c r="BL6509" s="14"/>
      <c r="BM6509" s="14"/>
      <c r="BN6509" s="14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2"/>
      <c r="L6510" s="12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4"/>
      <c r="BK6510" s="14"/>
      <c r="BL6510" s="14"/>
      <c r="BM6510" s="14"/>
      <c r="BN6510" s="14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2"/>
      <c r="L6511" s="12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4"/>
      <c r="BK6511" s="14"/>
      <c r="BL6511" s="14"/>
      <c r="BM6511" s="14"/>
      <c r="BN6511" s="14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2"/>
      <c r="L6512" s="12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4"/>
      <c r="BK6512" s="14"/>
      <c r="BL6512" s="14"/>
      <c r="BM6512" s="14"/>
      <c r="BN6512" s="14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2"/>
      <c r="L6513" s="12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4"/>
      <c r="BK6513" s="14"/>
      <c r="BL6513" s="14"/>
      <c r="BM6513" s="14"/>
      <c r="BN6513" s="14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2"/>
      <c r="L6514" s="12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4"/>
      <c r="BK6514" s="14"/>
      <c r="BL6514" s="14"/>
      <c r="BM6514" s="14"/>
      <c r="BN6514" s="14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2"/>
      <c r="L6515" s="12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4"/>
      <c r="BK6515" s="14"/>
      <c r="BL6515" s="14"/>
      <c r="BM6515" s="14"/>
      <c r="BN6515" s="14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2"/>
      <c r="L6516" s="12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4"/>
      <c r="BK6516" s="14"/>
      <c r="BL6516" s="14"/>
      <c r="BM6516" s="14"/>
      <c r="BN6516" s="14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2"/>
      <c r="L6517" s="12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4"/>
      <c r="BK6517" s="14"/>
      <c r="BL6517" s="14"/>
      <c r="BM6517" s="14"/>
      <c r="BN6517" s="14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2"/>
      <c r="L6518" s="12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4"/>
      <c r="BK6518" s="14"/>
      <c r="BL6518" s="14"/>
      <c r="BM6518" s="14"/>
      <c r="BN6518" s="14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2"/>
      <c r="L6519" s="12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4"/>
      <c r="BK6519" s="14"/>
      <c r="BL6519" s="14"/>
      <c r="BM6519" s="14"/>
      <c r="BN6519" s="14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2"/>
      <c r="L6520" s="12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4"/>
      <c r="BK6520" s="14"/>
      <c r="BL6520" s="14"/>
      <c r="BM6520" s="14"/>
      <c r="BN6520" s="14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2"/>
      <c r="L6521" s="12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4"/>
      <c r="BK6521" s="14"/>
      <c r="BL6521" s="14"/>
      <c r="BM6521" s="14"/>
      <c r="BN6521" s="14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2"/>
      <c r="L6522" s="12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4"/>
      <c r="BK6522" s="14"/>
      <c r="BL6522" s="14"/>
      <c r="BM6522" s="14"/>
      <c r="BN6522" s="14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2"/>
      <c r="L6523" s="12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4"/>
      <c r="BK6523" s="14"/>
      <c r="BL6523" s="14"/>
      <c r="BM6523" s="14"/>
      <c r="BN6523" s="14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2"/>
      <c r="L6524" s="12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4"/>
      <c r="BK6524" s="14"/>
      <c r="BL6524" s="14"/>
      <c r="BM6524" s="14"/>
      <c r="BN6524" s="14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2"/>
      <c r="L6525" s="12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4"/>
      <c r="BK6525" s="14"/>
      <c r="BL6525" s="14"/>
      <c r="BM6525" s="14"/>
      <c r="BN6525" s="14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2"/>
      <c r="L6526" s="12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4"/>
      <c r="BK6526" s="14"/>
      <c r="BL6526" s="14"/>
      <c r="BM6526" s="14"/>
      <c r="BN6526" s="14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2"/>
      <c r="L6527" s="12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4"/>
      <c r="BK6527" s="14"/>
      <c r="BL6527" s="14"/>
      <c r="BM6527" s="14"/>
      <c r="BN6527" s="14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2"/>
      <c r="L6528" s="12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4"/>
      <c r="BK6528" s="14"/>
      <c r="BL6528" s="14"/>
      <c r="BM6528" s="14"/>
      <c r="BN6528" s="14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2"/>
      <c r="L6529" s="12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4"/>
      <c r="BK6529" s="14"/>
      <c r="BL6529" s="14"/>
      <c r="BM6529" s="14"/>
      <c r="BN6529" s="14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2"/>
      <c r="L6530" s="12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4"/>
      <c r="BK6530" s="14"/>
      <c r="BL6530" s="14"/>
      <c r="BM6530" s="14"/>
      <c r="BN6530" s="14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2"/>
      <c r="L6531" s="12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4"/>
      <c r="BK6531" s="14"/>
      <c r="BL6531" s="14"/>
      <c r="BM6531" s="14"/>
      <c r="BN6531" s="14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2"/>
      <c r="L6532" s="12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4"/>
      <c r="BK6532" s="14"/>
      <c r="BL6532" s="14"/>
      <c r="BM6532" s="14"/>
      <c r="BN6532" s="14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2"/>
      <c r="L6533" s="12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4"/>
      <c r="BK6533" s="14"/>
      <c r="BL6533" s="14"/>
      <c r="BM6533" s="14"/>
      <c r="BN6533" s="14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2"/>
      <c r="L6534" s="12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4"/>
      <c r="BK6534" s="14"/>
      <c r="BL6534" s="14"/>
      <c r="BM6534" s="14"/>
      <c r="BN6534" s="14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2"/>
      <c r="L6535" s="12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4"/>
      <c r="BK6535" s="14"/>
      <c r="BL6535" s="14"/>
      <c r="BM6535" s="14"/>
      <c r="BN6535" s="14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2"/>
      <c r="L6536" s="12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4"/>
      <c r="BK6536" s="14"/>
      <c r="BL6536" s="14"/>
      <c r="BM6536" s="14"/>
      <c r="BN6536" s="14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2"/>
      <c r="L6537" s="12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4"/>
      <c r="BK6537" s="14"/>
      <c r="BL6537" s="14"/>
      <c r="BM6537" s="14"/>
      <c r="BN6537" s="14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2"/>
      <c r="L6538" s="12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4"/>
      <c r="BK6538" s="14"/>
      <c r="BL6538" s="14"/>
      <c r="BM6538" s="14"/>
      <c r="BN6538" s="14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2"/>
      <c r="L6539" s="12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4"/>
      <c r="BK6539" s="14"/>
      <c r="BL6539" s="14"/>
      <c r="BM6539" s="14"/>
      <c r="BN6539" s="14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2"/>
      <c r="L6540" s="12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4"/>
      <c r="BK6540" s="14"/>
      <c r="BL6540" s="14"/>
      <c r="BM6540" s="14"/>
      <c r="BN6540" s="14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2"/>
      <c r="L6541" s="12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4"/>
      <c r="BK6541" s="14"/>
      <c r="BL6541" s="14"/>
      <c r="BM6541" s="14"/>
      <c r="BN6541" s="14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2"/>
      <c r="L6542" s="12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4"/>
      <c r="BK6542" s="14"/>
      <c r="BL6542" s="14"/>
      <c r="BM6542" s="14"/>
      <c r="BN6542" s="14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2"/>
      <c r="L6543" s="12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4"/>
      <c r="BK6543" s="14"/>
      <c r="BL6543" s="14"/>
      <c r="BM6543" s="14"/>
      <c r="BN6543" s="14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2"/>
      <c r="L6544" s="12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4"/>
      <c r="BK6544" s="14"/>
      <c r="BL6544" s="14"/>
      <c r="BM6544" s="14"/>
      <c r="BN6544" s="14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2"/>
      <c r="L6545" s="12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4"/>
      <c r="BK6545" s="14"/>
      <c r="BL6545" s="14"/>
      <c r="BM6545" s="14"/>
      <c r="BN6545" s="14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2"/>
      <c r="L6546" s="12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4"/>
      <c r="BK6546" s="14"/>
      <c r="BL6546" s="14"/>
      <c r="BM6546" s="14"/>
      <c r="BN6546" s="14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2"/>
      <c r="L6547" s="12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4"/>
      <c r="BK6547" s="14"/>
      <c r="BL6547" s="14"/>
      <c r="BM6547" s="14"/>
      <c r="BN6547" s="14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2"/>
      <c r="L6548" s="12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4"/>
      <c r="BK6548" s="14"/>
      <c r="BL6548" s="14"/>
      <c r="BM6548" s="14"/>
      <c r="BN6548" s="14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2"/>
      <c r="L6549" s="12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4"/>
      <c r="BK6549" s="14"/>
      <c r="BL6549" s="14"/>
      <c r="BM6549" s="14"/>
      <c r="BN6549" s="14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2"/>
      <c r="L6550" s="12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4"/>
      <c r="BK6550" s="14"/>
      <c r="BL6550" s="14"/>
      <c r="BM6550" s="14"/>
      <c r="BN6550" s="14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2"/>
      <c r="L6551" s="12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4"/>
      <c r="BK6551" s="14"/>
      <c r="BL6551" s="14"/>
      <c r="BM6551" s="14"/>
      <c r="BN6551" s="14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2"/>
      <c r="L6552" s="12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4"/>
      <c r="BK6552" s="14"/>
      <c r="BL6552" s="14"/>
      <c r="BM6552" s="14"/>
      <c r="BN6552" s="14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2"/>
      <c r="L6553" s="12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4"/>
      <c r="BK6553" s="14"/>
      <c r="BL6553" s="14"/>
      <c r="BM6553" s="14"/>
      <c r="BN6553" s="14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2"/>
      <c r="L6554" s="12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4"/>
      <c r="BK6554" s="14"/>
      <c r="BL6554" s="14"/>
      <c r="BM6554" s="14"/>
      <c r="BN6554" s="14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2"/>
      <c r="L6555" s="12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4"/>
      <c r="BK6555" s="14"/>
      <c r="BL6555" s="14"/>
      <c r="BM6555" s="14"/>
      <c r="BN6555" s="14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2"/>
      <c r="L6556" s="12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4"/>
      <c r="BK6556" s="14"/>
      <c r="BL6556" s="14"/>
      <c r="BM6556" s="14"/>
      <c r="BN6556" s="14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2"/>
      <c r="L6557" s="12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4"/>
      <c r="BK6557" s="14"/>
      <c r="BL6557" s="14"/>
      <c r="BM6557" s="14"/>
      <c r="BN6557" s="14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2"/>
      <c r="L6558" s="12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4"/>
      <c r="BK6558" s="14"/>
      <c r="BL6558" s="14"/>
      <c r="BM6558" s="14"/>
      <c r="BN6558" s="14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2"/>
      <c r="L6559" s="12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4"/>
      <c r="BK6559" s="14"/>
      <c r="BL6559" s="14"/>
      <c r="BM6559" s="14"/>
      <c r="BN6559" s="14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2"/>
      <c r="L6560" s="12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4"/>
      <c r="BK6560" s="14"/>
      <c r="BL6560" s="14"/>
      <c r="BM6560" s="14"/>
      <c r="BN6560" s="14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2"/>
      <c r="L6561" s="12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4"/>
      <c r="BK6561" s="14"/>
      <c r="BL6561" s="14"/>
      <c r="BM6561" s="14"/>
      <c r="BN6561" s="14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2"/>
      <c r="L6562" s="12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4"/>
      <c r="BK6562" s="14"/>
      <c r="BL6562" s="14"/>
      <c r="BM6562" s="14"/>
      <c r="BN6562" s="14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2"/>
      <c r="L6563" s="12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4"/>
      <c r="BK6563" s="14"/>
      <c r="BL6563" s="14"/>
      <c r="BM6563" s="14"/>
      <c r="BN6563" s="14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2"/>
      <c r="L6564" s="12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4"/>
      <c r="BK6564" s="14"/>
      <c r="BL6564" s="14"/>
      <c r="BM6564" s="14"/>
      <c r="BN6564" s="14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2"/>
      <c r="L6565" s="12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4"/>
      <c r="BK6565" s="14"/>
      <c r="BL6565" s="14"/>
      <c r="BM6565" s="14"/>
      <c r="BN6565" s="14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2"/>
      <c r="L6566" s="12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4"/>
      <c r="BK6566" s="14"/>
      <c r="BL6566" s="14"/>
      <c r="BM6566" s="14"/>
      <c r="BN6566" s="14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2"/>
      <c r="L6567" s="12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4"/>
      <c r="BK6567" s="14"/>
      <c r="BL6567" s="14"/>
      <c r="BM6567" s="14"/>
      <c r="BN6567" s="14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2"/>
      <c r="L6568" s="12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4"/>
      <c r="BK6568" s="14"/>
      <c r="BL6568" s="14"/>
      <c r="BM6568" s="14"/>
      <c r="BN6568" s="14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2"/>
      <c r="L6569" s="12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4"/>
      <c r="BK6569" s="14"/>
      <c r="BL6569" s="14"/>
      <c r="BM6569" s="14"/>
      <c r="BN6569" s="14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2"/>
      <c r="L6570" s="12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4"/>
      <c r="BK6570" s="14"/>
      <c r="BL6570" s="14"/>
      <c r="BM6570" s="14"/>
      <c r="BN6570" s="14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2"/>
      <c r="L6571" s="12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4"/>
      <c r="BK6571" s="14"/>
      <c r="BL6571" s="14"/>
      <c r="BM6571" s="14"/>
      <c r="BN6571" s="14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2"/>
      <c r="L6572" s="12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4"/>
      <c r="BK6572" s="14"/>
      <c r="BL6572" s="14"/>
      <c r="BM6572" s="14"/>
      <c r="BN6572" s="14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2"/>
      <c r="L6573" s="12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4"/>
      <c r="BK6573" s="14"/>
      <c r="BL6573" s="14"/>
      <c r="BM6573" s="14"/>
      <c r="BN6573" s="14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2"/>
      <c r="L6574" s="12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4"/>
      <c r="BK6574" s="14"/>
      <c r="BL6574" s="14"/>
      <c r="BM6574" s="14"/>
      <c r="BN6574" s="14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2"/>
      <c r="L6575" s="12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4"/>
      <c r="BK6575" s="14"/>
      <c r="BL6575" s="14"/>
      <c r="BM6575" s="14"/>
      <c r="BN6575" s="14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2"/>
      <c r="L6576" s="12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4"/>
      <c r="BK6576" s="14"/>
      <c r="BL6576" s="14"/>
      <c r="BM6576" s="14"/>
      <c r="BN6576" s="14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2"/>
      <c r="L6577" s="12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4"/>
      <c r="BK6577" s="14"/>
      <c r="BL6577" s="14"/>
      <c r="BM6577" s="14"/>
      <c r="BN6577" s="14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2"/>
      <c r="L6578" s="12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4"/>
      <c r="BK6578" s="14"/>
      <c r="BL6578" s="14"/>
      <c r="BM6578" s="14"/>
      <c r="BN6578" s="14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2"/>
      <c r="L6579" s="12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4"/>
      <c r="BK6579" s="14"/>
      <c r="BL6579" s="14"/>
      <c r="BM6579" s="14"/>
      <c r="BN6579" s="14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2"/>
      <c r="L6580" s="12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4"/>
      <c r="BK6580" s="14"/>
      <c r="BL6580" s="14"/>
      <c r="BM6580" s="14"/>
      <c r="BN6580" s="14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2"/>
      <c r="L6581" s="12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4"/>
      <c r="BK6581" s="14"/>
      <c r="BL6581" s="14"/>
      <c r="BM6581" s="14"/>
      <c r="BN6581" s="14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2"/>
      <c r="L6582" s="12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4"/>
      <c r="BK6582" s="14"/>
      <c r="BL6582" s="14"/>
      <c r="BM6582" s="14"/>
      <c r="BN6582" s="14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2"/>
      <c r="L6583" s="12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4"/>
      <c r="BK6583" s="14"/>
      <c r="BL6583" s="14"/>
      <c r="BM6583" s="14"/>
      <c r="BN6583" s="14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2"/>
      <c r="L6584" s="12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4"/>
      <c r="BK6584" s="14"/>
      <c r="BL6584" s="14"/>
      <c r="BM6584" s="14"/>
      <c r="BN6584" s="14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2"/>
      <c r="L6585" s="12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4"/>
      <c r="BK6585" s="14"/>
      <c r="BL6585" s="14"/>
      <c r="BM6585" s="14"/>
      <c r="BN6585" s="14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2"/>
      <c r="L6586" s="12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4"/>
      <c r="BK6586" s="14"/>
      <c r="BL6586" s="14"/>
      <c r="BM6586" s="14"/>
      <c r="BN6586" s="14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2"/>
      <c r="L6587" s="12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4"/>
      <c r="BK6587" s="14"/>
      <c r="BL6587" s="14"/>
      <c r="BM6587" s="14"/>
      <c r="BN6587" s="14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2"/>
      <c r="L6588" s="12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4"/>
      <c r="BK6588" s="14"/>
      <c r="BL6588" s="14"/>
      <c r="BM6588" s="14"/>
      <c r="BN6588" s="14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2"/>
      <c r="L6589" s="12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4"/>
      <c r="BK6589" s="14"/>
      <c r="BL6589" s="14"/>
      <c r="BM6589" s="14"/>
      <c r="BN6589" s="14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2"/>
      <c r="L6590" s="12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4"/>
      <c r="BK6590" s="14"/>
      <c r="BL6590" s="14"/>
      <c r="BM6590" s="14"/>
      <c r="BN6590" s="14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2"/>
      <c r="L6591" s="12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4"/>
      <c r="BK6591" s="14"/>
      <c r="BL6591" s="14"/>
      <c r="BM6591" s="14"/>
      <c r="BN6591" s="14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2"/>
      <c r="L6592" s="12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4"/>
      <c r="BK6592" s="14"/>
      <c r="BL6592" s="14"/>
      <c r="BM6592" s="14"/>
      <c r="BN6592" s="14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2"/>
      <c r="L6593" s="12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4"/>
      <c r="BK6593" s="14"/>
      <c r="BL6593" s="14"/>
      <c r="BM6593" s="14"/>
      <c r="BN6593" s="14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2"/>
      <c r="L6594" s="12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4"/>
      <c r="BK6594" s="14"/>
      <c r="BL6594" s="14"/>
      <c r="BM6594" s="14"/>
      <c r="BN6594" s="14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2"/>
      <c r="L6595" s="12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4"/>
      <c r="BK6595" s="14"/>
      <c r="BL6595" s="14"/>
      <c r="BM6595" s="14"/>
      <c r="BN6595" s="14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2"/>
      <c r="L6596" s="12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4"/>
      <c r="BK6596" s="14"/>
      <c r="BL6596" s="14"/>
      <c r="BM6596" s="14"/>
      <c r="BN6596" s="14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2"/>
      <c r="L6597" s="12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4"/>
      <c r="BK6597" s="14"/>
      <c r="BL6597" s="14"/>
      <c r="BM6597" s="14"/>
      <c r="BN6597" s="14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2"/>
      <c r="L6598" s="12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4"/>
      <c r="BK6598" s="14"/>
      <c r="BL6598" s="14"/>
      <c r="BM6598" s="14"/>
      <c r="BN6598" s="14"/>
    </row>
    <row r="6599" spans="4:66" s="15" customFormat="1" x14ac:dyDescent="0.25">
      <c r="D6599" s="23"/>
      <c r="K6599" s="17"/>
      <c r="L6599" s="17"/>
      <c r="M6599" s="18"/>
      <c r="N6599" s="18"/>
      <c r="O6599" s="18"/>
      <c r="P6599" s="18"/>
      <c r="Q6599" s="18"/>
      <c r="R6599" s="18"/>
      <c r="S6599" s="18"/>
      <c r="T6599" s="18"/>
      <c r="U6599" s="18"/>
      <c r="V6599" s="18"/>
      <c r="W6599" s="18"/>
      <c r="X6599" s="18"/>
      <c r="Y6599" s="18"/>
      <c r="Z6599" s="18"/>
      <c r="AA6599" s="18"/>
      <c r="AB6599" s="18"/>
      <c r="AC6599" s="18"/>
      <c r="AD6599" s="18"/>
      <c r="AE6599" s="18"/>
      <c r="AF6599" s="18"/>
      <c r="AG6599" s="18"/>
      <c r="AH6599" s="18"/>
      <c r="AI6599" s="18"/>
      <c r="AJ6599" s="18"/>
      <c r="AK6599" s="18"/>
      <c r="AL6599" s="18"/>
      <c r="AM6599" s="18"/>
      <c r="AN6599" s="18"/>
      <c r="AO6599" s="18"/>
      <c r="AP6599" s="18"/>
      <c r="AQ6599" s="18"/>
      <c r="AR6599" s="18"/>
      <c r="AS6599" s="18"/>
      <c r="AT6599" s="18"/>
      <c r="AU6599" s="18"/>
      <c r="AV6599" s="18"/>
      <c r="AW6599" s="18"/>
      <c r="AX6599" s="18"/>
      <c r="AY6599" s="18"/>
      <c r="AZ6599" s="18"/>
      <c r="BA6599" s="18"/>
      <c r="BB6599" s="18"/>
      <c r="BC6599" s="18"/>
      <c r="BD6599" s="18"/>
      <c r="BE6599" s="18"/>
      <c r="BF6599" s="18"/>
      <c r="BG6599" s="18"/>
      <c r="BH6599" s="18"/>
      <c r="BI6599" s="18"/>
      <c r="BJ6599" s="19"/>
      <c r="BK6599" s="19"/>
      <c r="BL6599" s="19"/>
      <c r="BM6599" s="19"/>
      <c r="BN6599" s="19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2"/>
      <c r="L6600" s="12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4"/>
      <c r="BK6600" s="14"/>
      <c r="BL6600" s="14"/>
      <c r="BM6600" s="14"/>
      <c r="BN6600" s="14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2"/>
      <c r="L6601" s="12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4"/>
      <c r="BK6601" s="14"/>
      <c r="BL6601" s="14"/>
      <c r="BM6601" s="14"/>
      <c r="BN6601" s="14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2"/>
      <c r="L6602" s="12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4"/>
      <c r="BK6602" s="14"/>
      <c r="BL6602" s="14"/>
      <c r="BM6602" s="14"/>
      <c r="BN6602" s="14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2"/>
      <c r="L6603" s="12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4"/>
      <c r="BK6603" s="14"/>
      <c r="BL6603" s="14"/>
      <c r="BM6603" s="14"/>
      <c r="BN6603" s="14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2"/>
      <c r="L6604" s="12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4"/>
      <c r="BK6604" s="14"/>
      <c r="BL6604" s="14"/>
      <c r="BM6604" s="14"/>
      <c r="BN6604" s="14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2"/>
      <c r="L6605" s="12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4"/>
      <c r="BK6605" s="14"/>
      <c r="BL6605" s="14"/>
      <c r="BM6605" s="14"/>
      <c r="BN6605" s="14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2"/>
      <c r="L6606" s="12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4"/>
      <c r="BK6606" s="14"/>
      <c r="BL6606" s="14"/>
      <c r="BM6606" s="14"/>
      <c r="BN6606" s="14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2"/>
      <c r="L6607" s="12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4"/>
      <c r="BK6607" s="14"/>
      <c r="BL6607" s="14"/>
      <c r="BM6607" s="14"/>
      <c r="BN6607" s="14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2"/>
      <c r="L6608" s="12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4"/>
      <c r="BK6608" s="14"/>
      <c r="BL6608" s="14"/>
      <c r="BM6608" s="14"/>
      <c r="BN6608" s="14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2"/>
      <c r="L6609" s="12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4"/>
      <c r="BK6609" s="14"/>
      <c r="BL6609" s="14"/>
      <c r="BM6609" s="14"/>
      <c r="BN6609" s="14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2"/>
      <c r="L6610" s="12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4"/>
      <c r="BK6610" s="14"/>
      <c r="BL6610" s="14"/>
      <c r="BM6610" s="14"/>
      <c r="BN6610" s="14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2"/>
      <c r="L6611" s="12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4"/>
      <c r="BK6611" s="14"/>
      <c r="BL6611" s="14"/>
      <c r="BM6611" s="14"/>
      <c r="BN6611" s="14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2"/>
      <c r="L6612" s="12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4"/>
      <c r="BK6612" s="14"/>
      <c r="BL6612" s="14"/>
      <c r="BM6612" s="14"/>
      <c r="BN6612" s="14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2"/>
      <c r="L6613" s="12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4"/>
      <c r="BK6613" s="14"/>
      <c r="BL6613" s="14"/>
      <c r="BM6613" s="14"/>
      <c r="BN6613" s="14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2"/>
      <c r="L6614" s="12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4"/>
      <c r="BK6614" s="14"/>
      <c r="BL6614" s="14"/>
      <c r="BM6614" s="14"/>
      <c r="BN6614" s="14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2"/>
      <c r="L6615" s="12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4"/>
      <c r="BK6615" s="14"/>
      <c r="BL6615" s="14"/>
      <c r="BM6615" s="14"/>
      <c r="BN6615" s="14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2"/>
      <c r="L6616" s="12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4"/>
      <c r="BK6616" s="14"/>
      <c r="BL6616" s="14"/>
      <c r="BM6616" s="14"/>
      <c r="BN6616" s="14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2"/>
      <c r="L6617" s="12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4"/>
      <c r="BK6617" s="14"/>
      <c r="BL6617" s="14"/>
      <c r="BM6617" s="14"/>
      <c r="BN6617" s="14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2"/>
      <c r="L6618" s="12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4"/>
      <c r="BK6618" s="14"/>
      <c r="BL6618" s="14"/>
      <c r="BM6618" s="14"/>
      <c r="BN6618" s="14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2"/>
      <c r="L6619" s="12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4"/>
      <c r="BK6619" s="14"/>
      <c r="BL6619" s="14"/>
      <c r="BM6619" s="14"/>
      <c r="BN6619" s="14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2"/>
      <c r="L6620" s="12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4"/>
      <c r="BK6620" s="14"/>
      <c r="BL6620" s="14"/>
      <c r="BM6620" s="14"/>
      <c r="BN6620" s="14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2"/>
      <c r="L6621" s="12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4"/>
      <c r="BK6621" s="14"/>
      <c r="BL6621" s="14"/>
      <c r="BM6621" s="14"/>
      <c r="BN6621" s="14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2"/>
      <c r="L6622" s="12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4"/>
      <c r="BK6622" s="14"/>
      <c r="BL6622" s="14"/>
      <c r="BM6622" s="14"/>
      <c r="BN6622" s="14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2"/>
      <c r="L6623" s="12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4"/>
      <c r="BK6623" s="14"/>
      <c r="BL6623" s="14"/>
      <c r="BM6623" s="14"/>
      <c r="BN6623" s="14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2"/>
      <c r="L6624" s="12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4"/>
      <c r="BK6624" s="14"/>
      <c r="BL6624" s="14"/>
      <c r="BM6624" s="14"/>
      <c r="BN6624" s="14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2"/>
      <c r="L6625" s="12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4"/>
      <c r="BK6625" s="14"/>
      <c r="BL6625" s="14"/>
      <c r="BM6625" s="14"/>
      <c r="BN6625" s="14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2"/>
      <c r="L6626" s="12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4"/>
      <c r="BK6626" s="14"/>
      <c r="BL6626" s="14"/>
      <c r="BM6626" s="14"/>
      <c r="BN6626" s="14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2"/>
      <c r="L6627" s="12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4"/>
      <c r="BK6627" s="14"/>
      <c r="BL6627" s="14"/>
      <c r="BM6627" s="14"/>
      <c r="BN6627" s="14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2"/>
      <c r="L6628" s="12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4"/>
      <c r="BK6628" s="14"/>
      <c r="BL6628" s="14"/>
      <c r="BM6628" s="14"/>
      <c r="BN6628" s="14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2"/>
      <c r="L6629" s="12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4"/>
      <c r="BK6629" s="14"/>
      <c r="BL6629" s="14"/>
      <c r="BM6629" s="14"/>
      <c r="BN6629" s="14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2"/>
      <c r="L6630" s="12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4"/>
      <c r="BK6630" s="14"/>
      <c r="BL6630" s="14"/>
      <c r="BM6630" s="14"/>
      <c r="BN6630" s="14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2"/>
      <c r="L6631" s="12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4"/>
      <c r="BK6631" s="14"/>
      <c r="BL6631" s="14"/>
      <c r="BM6631" s="14"/>
      <c r="BN6631" s="14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2"/>
      <c r="L6632" s="12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4"/>
      <c r="BK6632" s="14"/>
      <c r="BL6632" s="14"/>
      <c r="BM6632" s="14"/>
      <c r="BN6632" s="14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2"/>
      <c r="L6633" s="12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4"/>
      <c r="BK6633" s="14"/>
      <c r="BL6633" s="14"/>
      <c r="BM6633" s="14"/>
      <c r="BN6633" s="14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2"/>
      <c r="L6634" s="12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4"/>
      <c r="BK6634" s="14"/>
      <c r="BL6634" s="14"/>
      <c r="BM6634" s="14"/>
      <c r="BN6634" s="14"/>
    </row>
    <row r="6635" spans="4:66" s="15" customFormat="1" x14ac:dyDescent="0.25">
      <c r="D6635" s="23"/>
      <c r="K6635" s="17"/>
      <c r="L6635" s="17"/>
      <c r="M6635" s="18"/>
      <c r="N6635" s="18"/>
      <c r="O6635" s="18"/>
      <c r="P6635" s="18"/>
      <c r="Q6635" s="18"/>
      <c r="R6635" s="18"/>
      <c r="S6635" s="18"/>
      <c r="T6635" s="18"/>
      <c r="U6635" s="18"/>
      <c r="V6635" s="18"/>
      <c r="W6635" s="18"/>
      <c r="X6635" s="18"/>
      <c r="Y6635" s="18"/>
      <c r="Z6635" s="18"/>
      <c r="AA6635" s="18"/>
      <c r="AB6635" s="18"/>
      <c r="AC6635" s="18"/>
      <c r="AD6635" s="18"/>
      <c r="AE6635" s="18"/>
      <c r="AF6635" s="18"/>
      <c r="AG6635" s="18"/>
      <c r="AH6635" s="18"/>
      <c r="AI6635" s="18"/>
      <c r="AJ6635" s="18"/>
      <c r="AK6635" s="18"/>
      <c r="AL6635" s="18"/>
      <c r="AM6635" s="18"/>
      <c r="AN6635" s="18"/>
      <c r="AO6635" s="18"/>
      <c r="AP6635" s="18"/>
      <c r="AQ6635" s="18"/>
      <c r="AR6635" s="18"/>
      <c r="AS6635" s="18"/>
      <c r="AT6635" s="18"/>
      <c r="AU6635" s="18"/>
      <c r="AV6635" s="18"/>
      <c r="AW6635" s="18"/>
      <c r="AX6635" s="18"/>
      <c r="AY6635" s="18"/>
      <c r="AZ6635" s="18"/>
      <c r="BA6635" s="18"/>
      <c r="BB6635" s="18"/>
      <c r="BC6635" s="18"/>
      <c r="BD6635" s="18"/>
      <c r="BE6635" s="18"/>
      <c r="BF6635" s="18"/>
      <c r="BG6635" s="18"/>
      <c r="BH6635" s="18"/>
      <c r="BI6635" s="18"/>
      <c r="BJ6635" s="19"/>
      <c r="BK6635" s="19"/>
      <c r="BL6635" s="19"/>
      <c r="BM6635" s="19"/>
      <c r="BN6635" s="19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2"/>
      <c r="L6636" s="12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4"/>
      <c r="BK6636" s="14"/>
      <c r="BL6636" s="14"/>
      <c r="BM6636" s="14"/>
      <c r="BN6636" s="14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2"/>
      <c r="L6637" s="12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4"/>
      <c r="BK6637" s="14"/>
      <c r="BL6637" s="14"/>
      <c r="BM6637" s="14"/>
      <c r="BN6637" s="14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2"/>
      <c r="L6638" s="12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4"/>
      <c r="BK6638" s="14"/>
      <c r="BL6638" s="14"/>
      <c r="BM6638" s="14"/>
      <c r="BN6638" s="14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2"/>
      <c r="L6639" s="12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4"/>
      <c r="BK6639" s="14"/>
      <c r="BL6639" s="14"/>
      <c r="BM6639" s="14"/>
      <c r="BN6639" s="14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2"/>
      <c r="L6640" s="12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4"/>
      <c r="BK6640" s="14"/>
      <c r="BL6640" s="14"/>
      <c r="BM6640" s="14"/>
      <c r="BN6640" s="14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2"/>
      <c r="L6641" s="12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4"/>
      <c r="BK6641" s="14"/>
      <c r="BL6641" s="14"/>
      <c r="BM6641" s="14"/>
      <c r="BN6641" s="14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2"/>
      <c r="L6642" s="12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4"/>
      <c r="BK6642" s="14"/>
      <c r="BL6642" s="14"/>
      <c r="BM6642" s="14"/>
      <c r="BN6642" s="14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2"/>
      <c r="L6643" s="12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4"/>
      <c r="BK6643" s="14"/>
      <c r="BL6643" s="14"/>
      <c r="BM6643" s="14"/>
      <c r="BN6643" s="14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2"/>
      <c r="L6644" s="12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4"/>
      <c r="BK6644" s="14"/>
      <c r="BL6644" s="14"/>
      <c r="BM6644" s="14"/>
      <c r="BN6644" s="14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2"/>
      <c r="L6645" s="12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4"/>
      <c r="BK6645" s="14"/>
      <c r="BL6645" s="14"/>
      <c r="BM6645" s="14"/>
      <c r="BN6645" s="14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2"/>
      <c r="L6646" s="12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4"/>
      <c r="BK6646" s="14"/>
      <c r="BL6646" s="14"/>
      <c r="BM6646" s="14"/>
      <c r="BN6646" s="14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2"/>
      <c r="L6647" s="12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4"/>
      <c r="BK6647" s="14"/>
      <c r="BL6647" s="14"/>
      <c r="BM6647" s="14"/>
      <c r="BN6647" s="14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2"/>
      <c r="L6648" s="12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4"/>
      <c r="BK6648" s="14"/>
      <c r="BL6648" s="14"/>
      <c r="BM6648" s="14"/>
      <c r="BN6648" s="14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2"/>
      <c r="L6649" s="12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4"/>
      <c r="BK6649" s="14"/>
      <c r="BL6649" s="14"/>
      <c r="BM6649" s="14"/>
      <c r="BN6649" s="14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2"/>
      <c r="L6650" s="12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4"/>
      <c r="BK6650" s="14"/>
      <c r="BL6650" s="14"/>
      <c r="BM6650" s="14"/>
      <c r="BN6650" s="14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2"/>
      <c r="L6651" s="12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4"/>
      <c r="BK6651" s="14"/>
      <c r="BL6651" s="14"/>
      <c r="BM6651" s="14"/>
      <c r="BN6651" s="14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2"/>
      <c r="L6652" s="12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4"/>
      <c r="BK6652" s="14"/>
      <c r="BL6652" s="14"/>
      <c r="BM6652" s="14"/>
      <c r="BN6652" s="14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2"/>
      <c r="L6653" s="12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4"/>
      <c r="BK6653" s="14"/>
      <c r="BL6653" s="14"/>
      <c r="BM6653" s="14"/>
      <c r="BN6653" s="14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2"/>
      <c r="L6654" s="12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4"/>
      <c r="BK6654" s="14"/>
      <c r="BL6654" s="14"/>
      <c r="BM6654" s="14"/>
      <c r="BN6654" s="14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2"/>
      <c r="L6655" s="12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4"/>
      <c r="BK6655" s="14"/>
      <c r="BL6655" s="14"/>
      <c r="BM6655" s="14"/>
      <c r="BN6655" s="14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2"/>
      <c r="L6656" s="12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4"/>
      <c r="BK6656" s="14"/>
      <c r="BL6656" s="14"/>
      <c r="BM6656" s="14"/>
      <c r="BN6656" s="14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2"/>
      <c r="L6657" s="12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4"/>
      <c r="BK6657" s="14"/>
      <c r="BL6657" s="14"/>
      <c r="BM6657" s="14"/>
      <c r="BN6657" s="14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2"/>
      <c r="L6658" s="12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4"/>
      <c r="BK6658" s="14"/>
      <c r="BL6658" s="14"/>
      <c r="BM6658" s="14"/>
      <c r="BN6658" s="14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2"/>
      <c r="L6659" s="12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4"/>
      <c r="BK6659" s="14"/>
      <c r="BL6659" s="14"/>
      <c r="BM6659" s="14"/>
      <c r="BN6659" s="14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2"/>
      <c r="L6660" s="12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4"/>
      <c r="BK6660" s="14"/>
      <c r="BL6660" s="14"/>
      <c r="BM6660" s="14"/>
      <c r="BN6660" s="14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2"/>
      <c r="L6661" s="12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4"/>
      <c r="BK6661" s="14"/>
      <c r="BL6661" s="14"/>
      <c r="BM6661" s="14"/>
      <c r="BN6661" s="14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2"/>
      <c r="L6662" s="12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4"/>
      <c r="BK6662" s="14"/>
      <c r="BL6662" s="14"/>
      <c r="BM6662" s="14"/>
      <c r="BN6662" s="14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2"/>
      <c r="L6663" s="12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4"/>
      <c r="BK6663" s="14"/>
      <c r="BL6663" s="14"/>
      <c r="BM6663" s="14"/>
      <c r="BN6663" s="14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2"/>
      <c r="L6664" s="12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4"/>
      <c r="BK6664" s="14"/>
      <c r="BL6664" s="14"/>
      <c r="BM6664" s="14"/>
      <c r="BN6664" s="14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2"/>
      <c r="L6665" s="12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4"/>
      <c r="BK6665" s="14"/>
      <c r="BL6665" s="14"/>
      <c r="BM6665" s="14"/>
      <c r="BN6665" s="14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2"/>
      <c r="L6666" s="12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4"/>
      <c r="BK6666" s="14"/>
      <c r="BL6666" s="14"/>
      <c r="BM6666" s="14"/>
      <c r="BN6666" s="14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2"/>
      <c r="L6667" s="12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4"/>
      <c r="BK6667" s="14"/>
      <c r="BL6667" s="14"/>
      <c r="BM6667" s="14"/>
      <c r="BN6667" s="14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2"/>
      <c r="L6668" s="12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4"/>
      <c r="BK6668" s="14"/>
      <c r="BL6668" s="14"/>
      <c r="BM6668" s="14"/>
      <c r="BN6668" s="14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2"/>
      <c r="L6669" s="12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4"/>
      <c r="BK6669" s="14"/>
      <c r="BL6669" s="14"/>
      <c r="BM6669" s="14"/>
      <c r="BN6669" s="14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2"/>
      <c r="L6670" s="12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4"/>
      <c r="BK6670" s="14"/>
      <c r="BL6670" s="14"/>
      <c r="BM6670" s="14"/>
      <c r="BN6670" s="14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2"/>
      <c r="L6671" s="12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4"/>
      <c r="BK6671" s="14"/>
      <c r="BL6671" s="14"/>
      <c r="BM6671" s="14"/>
      <c r="BN6671" s="14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2"/>
      <c r="L6672" s="12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4"/>
      <c r="BK6672" s="14"/>
      <c r="BL6672" s="14"/>
      <c r="BM6672" s="14"/>
      <c r="BN6672" s="14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2"/>
      <c r="L6673" s="12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4"/>
      <c r="BK6673" s="14"/>
      <c r="BL6673" s="14"/>
      <c r="BM6673" s="14"/>
      <c r="BN6673" s="14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2"/>
      <c r="L6674" s="12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4"/>
      <c r="BK6674" s="14"/>
      <c r="BL6674" s="14"/>
      <c r="BM6674" s="14"/>
      <c r="BN6674" s="14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2"/>
      <c r="L6675" s="12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4"/>
      <c r="BK6675" s="14"/>
      <c r="BL6675" s="14"/>
      <c r="BM6675" s="14"/>
      <c r="BN6675" s="14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2"/>
      <c r="L6676" s="12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4"/>
      <c r="BK6676" s="14"/>
      <c r="BL6676" s="14"/>
      <c r="BM6676" s="14"/>
      <c r="BN6676" s="14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2"/>
      <c r="L6677" s="12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4"/>
      <c r="BK6677" s="14"/>
      <c r="BL6677" s="14"/>
      <c r="BM6677" s="14"/>
      <c r="BN6677" s="14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2"/>
      <c r="L6678" s="12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4"/>
      <c r="BK6678" s="14"/>
      <c r="BL6678" s="14"/>
      <c r="BM6678" s="14"/>
      <c r="BN6678" s="14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2"/>
      <c r="L6679" s="12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4"/>
      <c r="BK6679" s="14"/>
      <c r="BL6679" s="14"/>
      <c r="BM6679" s="14"/>
      <c r="BN6679" s="14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2"/>
      <c r="L6680" s="12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4"/>
      <c r="BK6680" s="14"/>
      <c r="BL6680" s="14"/>
      <c r="BM6680" s="14"/>
      <c r="BN6680" s="14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2"/>
      <c r="L6681" s="12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4"/>
      <c r="BK6681" s="14"/>
      <c r="BL6681" s="14"/>
      <c r="BM6681" s="14"/>
      <c r="BN6681" s="14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2"/>
      <c r="L6682" s="12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4"/>
      <c r="BK6682" s="14"/>
      <c r="BL6682" s="14"/>
      <c r="BM6682" s="14"/>
      <c r="BN6682" s="14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2"/>
      <c r="L6683" s="12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4"/>
      <c r="BK6683" s="14"/>
      <c r="BL6683" s="14"/>
      <c r="BM6683" s="14"/>
      <c r="BN6683" s="14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2"/>
      <c r="L6684" s="12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4"/>
      <c r="BK6684" s="14"/>
      <c r="BL6684" s="14"/>
      <c r="BM6684" s="14"/>
      <c r="BN6684" s="14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2"/>
      <c r="L6685" s="12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4"/>
      <c r="BK6685" s="14"/>
      <c r="BL6685" s="14"/>
      <c r="BM6685" s="14"/>
      <c r="BN6685" s="14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2"/>
      <c r="L6686" s="12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4"/>
      <c r="BK6686" s="14"/>
      <c r="BL6686" s="14"/>
      <c r="BM6686" s="14"/>
      <c r="BN6686" s="14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2"/>
      <c r="L6687" s="12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4"/>
      <c r="BK6687" s="14"/>
      <c r="BL6687" s="14"/>
      <c r="BM6687" s="14"/>
      <c r="BN6687" s="14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2"/>
      <c r="L6688" s="12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4"/>
      <c r="BK6688" s="14"/>
      <c r="BL6688" s="14"/>
      <c r="BM6688" s="14"/>
      <c r="BN6688" s="14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2"/>
      <c r="L6689" s="12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4"/>
      <c r="BK6689" s="14"/>
      <c r="BL6689" s="14"/>
      <c r="BM6689" s="14"/>
      <c r="BN6689" s="14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2"/>
      <c r="L6690" s="12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4"/>
      <c r="BK6690" s="14"/>
      <c r="BL6690" s="14"/>
      <c r="BM6690" s="14"/>
      <c r="BN6690" s="14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2"/>
      <c r="L6691" s="12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4"/>
      <c r="BK6691" s="14"/>
      <c r="BL6691" s="14"/>
      <c r="BM6691" s="14"/>
      <c r="BN6691" s="14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2"/>
      <c r="L6692" s="12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4"/>
      <c r="BK6692" s="14"/>
      <c r="BL6692" s="14"/>
      <c r="BM6692" s="14"/>
      <c r="BN6692" s="14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2"/>
      <c r="L6693" s="12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4"/>
      <c r="BK6693" s="14"/>
      <c r="BL6693" s="14"/>
      <c r="BM6693" s="14"/>
      <c r="BN6693" s="14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2"/>
      <c r="L6694" s="12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4"/>
      <c r="BK6694" s="14"/>
      <c r="BL6694" s="14"/>
      <c r="BM6694" s="14"/>
      <c r="BN6694" s="14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2"/>
      <c r="L6695" s="12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4"/>
      <c r="BK6695" s="14"/>
      <c r="BL6695" s="14"/>
      <c r="BM6695" s="14"/>
      <c r="BN6695" s="14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2"/>
      <c r="L6696" s="12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4"/>
      <c r="BK6696" s="14"/>
      <c r="BL6696" s="14"/>
      <c r="BM6696" s="14"/>
      <c r="BN6696" s="14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2"/>
      <c r="L6697" s="12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4"/>
      <c r="BK6697" s="14"/>
      <c r="BL6697" s="14"/>
      <c r="BM6697" s="14"/>
      <c r="BN6697" s="14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2"/>
      <c r="L6698" s="12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4"/>
      <c r="BK6698" s="14"/>
      <c r="BL6698" s="14"/>
      <c r="BM6698" s="14"/>
      <c r="BN6698" s="14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2"/>
      <c r="L6699" s="12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4"/>
      <c r="BK6699" s="14"/>
      <c r="BL6699" s="14"/>
      <c r="BM6699" s="14"/>
      <c r="BN6699" s="14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2"/>
      <c r="L6700" s="12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4"/>
      <c r="BK6700" s="14"/>
      <c r="BL6700" s="14"/>
      <c r="BM6700" s="14"/>
      <c r="BN6700" s="14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2"/>
      <c r="L6701" s="12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4"/>
      <c r="BK6701" s="14"/>
      <c r="BL6701" s="14"/>
      <c r="BM6701" s="14"/>
      <c r="BN6701" s="14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2"/>
      <c r="L6702" s="12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4"/>
      <c r="BK6702" s="14"/>
      <c r="BL6702" s="14"/>
      <c r="BM6702" s="14"/>
      <c r="BN6702" s="14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2"/>
      <c r="L6703" s="12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4"/>
      <c r="BK6703" s="14"/>
      <c r="BL6703" s="14"/>
      <c r="BM6703" s="14"/>
      <c r="BN6703" s="14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2"/>
      <c r="L6704" s="12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4"/>
      <c r="BK6704" s="14"/>
      <c r="BL6704" s="14"/>
      <c r="BM6704" s="14"/>
      <c r="BN6704" s="14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2"/>
      <c r="L6705" s="12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4"/>
      <c r="BK6705" s="14"/>
      <c r="BL6705" s="14"/>
      <c r="BM6705" s="14"/>
      <c r="BN6705" s="14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2"/>
      <c r="L6706" s="12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4"/>
      <c r="BK6706" s="14"/>
      <c r="BL6706" s="14"/>
      <c r="BM6706" s="14"/>
      <c r="BN6706" s="14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2"/>
      <c r="L6707" s="12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4"/>
      <c r="BK6707" s="14"/>
      <c r="BL6707" s="14"/>
      <c r="BM6707" s="14"/>
      <c r="BN6707" s="14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2"/>
      <c r="L6708" s="12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4"/>
      <c r="BK6708" s="14"/>
      <c r="BL6708" s="14"/>
      <c r="BM6708" s="14"/>
      <c r="BN6708" s="14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2"/>
      <c r="L6709" s="12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4"/>
      <c r="BK6709" s="14"/>
      <c r="BL6709" s="14"/>
      <c r="BM6709" s="14"/>
      <c r="BN6709" s="14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2"/>
      <c r="L6710" s="12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4"/>
      <c r="BK6710" s="14"/>
      <c r="BL6710" s="14"/>
      <c r="BM6710" s="14"/>
      <c r="BN6710" s="14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2"/>
      <c r="L6711" s="12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4"/>
      <c r="BK6711" s="14"/>
      <c r="BL6711" s="14"/>
      <c r="BM6711" s="14"/>
      <c r="BN6711" s="14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2"/>
      <c r="L6712" s="12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4"/>
      <c r="BK6712" s="14"/>
      <c r="BL6712" s="14"/>
      <c r="BM6712" s="14"/>
      <c r="BN6712" s="14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2"/>
      <c r="L6713" s="12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4"/>
      <c r="BK6713" s="14"/>
      <c r="BL6713" s="14"/>
      <c r="BM6713" s="14"/>
      <c r="BN6713" s="14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2"/>
      <c r="L6714" s="12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4"/>
      <c r="BK6714" s="14"/>
      <c r="BL6714" s="14"/>
      <c r="BM6714" s="14"/>
      <c r="BN6714" s="14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2"/>
      <c r="L6715" s="12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4"/>
      <c r="BK6715" s="14"/>
      <c r="BL6715" s="14"/>
      <c r="BM6715" s="14"/>
      <c r="BN6715" s="14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2"/>
      <c r="L6716" s="12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4"/>
      <c r="BK6716" s="14"/>
      <c r="BL6716" s="14"/>
      <c r="BM6716" s="14"/>
      <c r="BN6716" s="14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2"/>
      <c r="L6717" s="12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4"/>
      <c r="BK6717" s="14"/>
      <c r="BL6717" s="14"/>
      <c r="BM6717" s="14"/>
      <c r="BN6717" s="14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2"/>
      <c r="L6718" s="12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4"/>
      <c r="BK6718" s="14"/>
      <c r="BL6718" s="14"/>
      <c r="BM6718" s="14"/>
      <c r="BN6718" s="14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2"/>
      <c r="L6719" s="12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4"/>
      <c r="BK6719" s="14"/>
      <c r="BL6719" s="14"/>
      <c r="BM6719" s="14"/>
      <c r="BN6719" s="14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2"/>
      <c r="L6720" s="12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4"/>
      <c r="BK6720" s="14"/>
      <c r="BL6720" s="14"/>
      <c r="BM6720" s="14"/>
      <c r="BN6720" s="14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2"/>
      <c r="L6721" s="12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4"/>
      <c r="BK6721" s="14"/>
      <c r="BL6721" s="14"/>
      <c r="BM6721" s="14"/>
      <c r="BN6721" s="14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2"/>
      <c r="L6722" s="12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4"/>
      <c r="BK6722" s="14"/>
      <c r="BL6722" s="14"/>
      <c r="BM6722" s="14"/>
      <c r="BN6722" s="14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2"/>
      <c r="L6723" s="12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4"/>
      <c r="BK6723" s="14"/>
      <c r="BL6723" s="14"/>
      <c r="BM6723" s="14"/>
      <c r="BN6723" s="14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2"/>
      <c r="L6724" s="12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4"/>
      <c r="BK6724" s="14"/>
      <c r="BL6724" s="14"/>
      <c r="BM6724" s="14"/>
      <c r="BN6724" s="14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2"/>
      <c r="L6725" s="12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4"/>
      <c r="BK6725" s="14"/>
      <c r="BL6725" s="14"/>
      <c r="BM6725" s="14"/>
      <c r="BN6725" s="14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2"/>
      <c r="L6726" s="12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4"/>
      <c r="BK6726" s="14"/>
      <c r="BL6726" s="14"/>
      <c r="BM6726" s="14"/>
      <c r="BN6726" s="14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2"/>
      <c r="L6727" s="12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4"/>
      <c r="BK6727" s="14"/>
      <c r="BL6727" s="14"/>
      <c r="BM6727" s="14"/>
      <c r="BN6727" s="14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2"/>
      <c r="L6728" s="12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4"/>
      <c r="BK6728" s="14"/>
      <c r="BL6728" s="14"/>
      <c r="BM6728" s="14"/>
      <c r="BN6728" s="14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2"/>
      <c r="L6729" s="12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4"/>
      <c r="BK6729" s="14"/>
      <c r="BL6729" s="14"/>
      <c r="BM6729" s="14"/>
      <c r="BN6729" s="14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2"/>
      <c r="L6730" s="12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4"/>
      <c r="BK6730" s="14"/>
      <c r="BL6730" s="14"/>
      <c r="BM6730" s="14"/>
      <c r="BN6730" s="14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2"/>
      <c r="L6731" s="12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4"/>
      <c r="BK6731" s="14"/>
      <c r="BL6731" s="14"/>
      <c r="BM6731" s="14"/>
      <c r="BN6731" s="14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2"/>
      <c r="L6732" s="12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4"/>
      <c r="BK6732" s="14"/>
      <c r="BL6732" s="14"/>
      <c r="BM6732" s="14"/>
      <c r="BN6732" s="14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2"/>
      <c r="L6733" s="12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4"/>
      <c r="BK6733" s="14"/>
      <c r="BL6733" s="14"/>
      <c r="BM6733" s="14"/>
      <c r="BN6733" s="14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2"/>
      <c r="L6734" s="12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4"/>
      <c r="BK6734" s="14"/>
      <c r="BL6734" s="14"/>
      <c r="BM6734" s="14"/>
      <c r="BN6734" s="14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2"/>
      <c r="L6735" s="12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4"/>
      <c r="BK6735" s="14"/>
      <c r="BL6735" s="14"/>
      <c r="BM6735" s="14"/>
      <c r="BN6735" s="14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2"/>
      <c r="L6736" s="12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4"/>
      <c r="BK6736" s="14"/>
      <c r="BL6736" s="14"/>
      <c r="BM6736" s="14"/>
      <c r="BN6736" s="14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2"/>
      <c r="L6737" s="12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4"/>
      <c r="BK6737" s="14"/>
      <c r="BL6737" s="14"/>
      <c r="BM6737" s="14"/>
      <c r="BN6737" s="14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2"/>
      <c r="L6738" s="12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4"/>
      <c r="BK6738" s="14"/>
      <c r="BL6738" s="14"/>
      <c r="BM6738" s="14"/>
      <c r="BN6738" s="14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2"/>
      <c r="L6739" s="12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4"/>
      <c r="BK6739" s="14"/>
      <c r="BL6739" s="14"/>
      <c r="BM6739" s="14"/>
      <c r="BN6739" s="14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2"/>
      <c r="L6740" s="12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4"/>
      <c r="BK6740" s="14"/>
      <c r="BL6740" s="14"/>
      <c r="BM6740" s="14"/>
      <c r="BN6740" s="14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2"/>
      <c r="L6741" s="12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4"/>
      <c r="BK6741" s="14"/>
      <c r="BL6741" s="14"/>
      <c r="BM6741" s="14"/>
      <c r="BN6741" s="14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2"/>
      <c r="L6742" s="12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4"/>
      <c r="BK6742" s="14"/>
      <c r="BL6742" s="14"/>
      <c r="BM6742" s="14"/>
      <c r="BN6742" s="14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2"/>
      <c r="L6743" s="12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4"/>
      <c r="BK6743" s="14"/>
      <c r="BL6743" s="14"/>
      <c r="BM6743" s="14"/>
      <c r="BN6743" s="14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2"/>
      <c r="L6744" s="12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4"/>
      <c r="BK6744" s="14"/>
      <c r="BL6744" s="14"/>
      <c r="BM6744" s="14"/>
      <c r="BN6744" s="14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2"/>
      <c r="L6745" s="12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4"/>
      <c r="BK6745" s="14"/>
      <c r="BL6745" s="14"/>
      <c r="BM6745" s="14"/>
      <c r="BN6745" s="14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2"/>
      <c r="L6746" s="12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4"/>
      <c r="BK6746" s="14"/>
      <c r="BL6746" s="14"/>
      <c r="BM6746" s="14"/>
      <c r="BN6746" s="14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2"/>
      <c r="L6747" s="12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4"/>
      <c r="BK6747" s="14"/>
      <c r="BL6747" s="14"/>
      <c r="BM6747" s="14"/>
      <c r="BN6747" s="14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2"/>
      <c r="L6748" s="12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4"/>
      <c r="BK6748" s="14"/>
      <c r="BL6748" s="14"/>
      <c r="BM6748" s="14"/>
      <c r="BN6748" s="14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2"/>
      <c r="L6749" s="12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4"/>
      <c r="BK6749" s="14"/>
      <c r="BL6749" s="14"/>
      <c r="BM6749" s="14"/>
      <c r="BN6749" s="14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2"/>
      <c r="L6750" s="12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4"/>
      <c r="BK6750" s="14"/>
      <c r="BL6750" s="14"/>
      <c r="BM6750" s="14"/>
      <c r="BN6750" s="14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2"/>
      <c r="L6751" s="12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4"/>
      <c r="BK6751" s="14"/>
      <c r="BL6751" s="14"/>
      <c r="BM6751" s="14"/>
      <c r="BN6751" s="14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2"/>
      <c r="L6752" s="12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4"/>
      <c r="BK6752" s="14"/>
      <c r="BL6752" s="14"/>
      <c r="BM6752" s="14"/>
      <c r="BN6752" s="14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2"/>
      <c r="L6753" s="12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4"/>
      <c r="BK6753" s="14"/>
      <c r="BL6753" s="14"/>
      <c r="BM6753" s="14"/>
      <c r="BN6753" s="14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2"/>
      <c r="L6754" s="12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4"/>
      <c r="BK6754" s="14"/>
      <c r="BL6754" s="14"/>
      <c r="BM6754" s="14"/>
      <c r="BN6754" s="14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2"/>
      <c r="L6755" s="12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4"/>
      <c r="BK6755" s="14"/>
      <c r="BL6755" s="14"/>
      <c r="BM6755" s="14"/>
      <c r="BN6755" s="14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2"/>
      <c r="L6756" s="12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4"/>
      <c r="BK6756" s="14"/>
      <c r="BL6756" s="14"/>
      <c r="BM6756" s="14"/>
      <c r="BN6756" s="14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2"/>
      <c r="L6757" s="12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4"/>
      <c r="BK6757" s="14"/>
      <c r="BL6757" s="14"/>
      <c r="BM6757" s="14"/>
      <c r="BN6757" s="14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2"/>
      <c r="L6758" s="12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4"/>
      <c r="BK6758" s="14"/>
      <c r="BL6758" s="14"/>
      <c r="BM6758" s="14"/>
      <c r="BN6758" s="14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2"/>
      <c r="L6759" s="12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4"/>
      <c r="BK6759" s="14"/>
      <c r="BL6759" s="14"/>
      <c r="BM6759" s="14"/>
      <c r="BN6759" s="14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2"/>
      <c r="L6760" s="12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4"/>
      <c r="BK6760" s="14"/>
      <c r="BL6760" s="14"/>
      <c r="BM6760" s="14"/>
      <c r="BN6760" s="14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2"/>
      <c r="L6761" s="12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4"/>
      <c r="BK6761" s="14"/>
      <c r="BL6761" s="14"/>
      <c r="BM6761" s="14"/>
      <c r="BN6761" s="14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2"/>
      <c r="L6762" s="12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4"/>
      <c r="BK6762" s="14"/>
      <c r="BL6762" s="14"/>
      <c r="BM6762" s="14"/>
      <c r="BN6762" s="14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2"/>
      <c r="L6763" s="12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4"/>
      <c r="BK6763" s="14"/>
      <c r="BL6763" s="14"/>
      <c r="BM6763" s="14"/>
      <c r="BN6763" s="14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2"/>
      <c r="L6764" s="12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4"/>
      <c r="BK6764" s="14"/>
      <c r="BL6764" s="14"/>
      <c r="BM6764" s="14"/>
      <c r="BN6764" s="14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2"/>
      <c r="L6765" s="12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4"/>
      <c r="BK6765" s="14"/>
      <c r="BL6765" s="14"/>
      <c r="BM6765" s="14"/>
      <c r="BN6765" s="14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2"/>
      <c r="L6766" s="12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4"/>
      <c r="BK6766" s="14"/>
      <c r="BL6766" s="14"/>
      <c r="BM6766" s="14"/>
      <c r="BN6766" s="14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2"/>
      <c r="L6767" s="12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4"/>
      <c r="BK6767" s="14"/>
      <c r="BL6767" s="14"/>
      <c r="BM6767" s="14"/>
      <c r="BN6767" s="14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2"/>
      <c r="L6768" s="12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4"/>
      <c r="BK6768" s="14"/>
      <c r="BL6768" s="14"/>
      <c r="BM6768" s="14"/>
      <c r="BN6768" s="14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2"/>
      <c r="L6769" s="12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4"/>
      <c r="BK6769" s="14"/>
      <c r="BL6769" s="14"/>
      <c r="BM6769" s="14"/>
      <c r="BN6769" s="14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2"/>
      <c r="L6770" s="12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4"/>
      <c r="BK6770" s="14"/>
      <c r="BL6770" s="14"/>
      <c r="BM6770" s="14"/>
      <c r="BN6770" s="14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2"/>
      <c r="L6771" s="12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4"/>
      <c r="BK6771" s="14"/>
      <c r="BL6771" s="14"/>
      <c r="BM6771" s="14"/>
      <c r="BN6771" s="14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2"/>
      <c r="L6772" s="12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4"/>
      <c r="BK6772" s="14"/>
      <c r="BL6772" s="14"/>
      <c r="BM6772" s="14"/>
      <c r="BN6772" s="14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2"/>
      <c r="L6773" s="12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4"/>
      <c r="BK6773" s="14"/>
      <c r="BL6773" s="14"/>
      <c r="BM6773" s="14"/>
      <c r="BN6773" s="14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2"/>
      <c r="L6774" s="12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4"/>
      <c r="BK6774" s="14"/>
      <c r="BL6774" s="14"/>
      <c r="BM6774" s="14"/>
      <c r="BN6774" s="14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2"/>
      <c r="L6775" s="12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4"/>
      <c r="BK6775" s="14"/>
      <c r="BL6775" s="14"/>
      <c r="BM6775" s="14"/>
      <c r="BN6775" s="14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2"/>
      <c r="L6776" s="12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4"/>
      <c r="BK6776" s="14"/>
      <c r="BL6776" s="14"/>
      <c r="BM6776" s="14"/>
      <c r="BN6776" s="14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2"/>
      <c r="L6777" s="12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4"/>
      <c r="BK6777" s="14"/>
      <c r="BL6777" s="14"/>
      <c r="BM6777" s="14"/>
      <c r="BN6777" s="14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2"/>
      <c r="L6778" s="12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4"/>
      <c r="BK6778" s="14"/>
      <c r="BL6778" s="14"/>
      <c r="BM6778" s="14"/>
      <c r="BN6778" s="14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2"/>
      <c r="L6779" s="12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4"/>
      <c r="BK6779" s="14"/>
      <c r="BL6779" s="14"/>
      <c r="BM6779" s="14"/>
      <c r="BN6779" s="14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2"/>
      <c r="L6780" s="12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4"/>
      <c r="BK6780" s="14"/>
      <c r="BL6780" s="14"/>
      <c r="BM6780" s="14"/>
      <c r="BN6780" s="14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2"/>
      <c r="L6781" s="12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4"/>
      <c r="BK6781" s="14"/>
      <c r="BL6781" s="14"/>
      <c r="BM6781" s="14"/>
      <c r="BN6781" s="14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2"/>
      <c r="L6782" s="12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4"/>
      <c r="BK6782" s="14"/>
      <c r="BL6782" s="14"/>
      <c r="BM6782" s="14"/>
      <c r="BN6782" s="14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2"/>
      <c r="L6783" s="12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4"/>
      <c r="BK6783" s="14"/>
      <c r="BL6783" s="14"/>
      <c r="BM6783" s="14"/>
      <c r="BN6783" s="14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2"/>
      <c r="L6784" s="12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4"/>
      <c r="BK6784" s="14"/>
      <c r="BL6784" s="14"/>
      <c r="BM6784" s="14"/>
      <c r="BN6784" s="14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2"/>
      <c r="L6785" s="12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4"/>
      <c r="BK6785" s="14"/>
      <c r="BL6785" s="14"/>
      <c r="BM6785" s="14"/>
      <c r="BN6785" s="14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2"/>
      <c r="L6786" s="12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4"/>
      <c r="BK6786" s="14"/>
      <c r="BL6786" s="14"/>
      <c r="BM6786" s="14"/>
      <c r="BN6786" s="14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2"/>
      <c r="L6787" s="12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4"/>
      <c r="BK6787" s="14"/>
      <c r="BL6787" s="14"/>
      <c r="BM6787" s="14"/>
      <c r="BN6787" s="14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2"/>
      <c r="L6788" s="12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4"/>
      <c r="BK6788" s="14"/>
      <c r="BL6788" s="14"/>
      <c r="BM6788" s="14"/>
      <c r="BN6788" s="14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2"/>
      <c r="L6789" s="12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4"/>
      <c r="BK6789" s="14"/>
      <c r="BL6789" s="14"/>
      <c r="BM6789" s="14"/>
      <c r="BN6789" s="14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2"/>
      <c r="L6790" s="12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4"/>
      <c r="BK6790" s="14"/>
      <c r="BL6790" s="14"/>
      <c r="BM6790" s="14"/>
      <c r="BN6790" s="14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2"/>
      <c r="L6791" s="12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4"/>
      <c r="BK6791" s="14"/>
      <c r="BL6791" s="14"/>
      <c r="BM6791" s="14"/>
      <c r="BN6791" s="14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2"/>
      <c r="L6792" s="12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4"/>
      <c r="BK6792" s="14"/>
      <c r="BL6792" s="14"/>
      <c r="BM6792" s="14"/>
      <c r="BN6792" s="14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2"/>
      <c r="L6793" s="12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4"/>
      <c r="BK6793" s="14"/>
      <c r="BL6793" s="14"/>
      <c r="BM6793" s="14"/>
      <c r="BN6793" s="14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2"/>
      <c r="L6794" s="12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4"/>
      <c r="BK6794" s="14"/>
      <c r="BL6794" s="14"/>
      <c r="BM6794" s="14"/>
      <c r="BN6794" s="14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2"/>
      <c r="L6795" s="12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4"/>
      <c r="BK6795" s="14"/>
      <c r="BL6795" s="14"/>
      <c r="BM6795" s="14"/>
      <c r="BN6795" s="14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2"/>
      <c r="L6796" s="12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4"/>
      <c r="BK6796" s="14"/>
      <c r="BL6796" s="14"/>
      <c r="BM6796" s="14"/>
      <c r="BN6796" s="14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2"/>
      <c r="L6797" s="12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4"/>
      <c r="BK6797" s="14"/>
      <c r="BL6797" s="14"/>
      <c r="BM6797" s="14"/>
      <c r="BN6797" s="14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2"/>
      <c r="L6798" s="12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4"/>
      <c r="BK6798" s="14"/>
      <c r="BL6798" s="14"/>
      <c r="BM6798" s="14"/>
      <c r="BN6798" s="14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2"/>
      <c r="L6799" s="12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4"/>
      <c r="BK6799" s="14"/>
      <c r="BL6799" s="14"/>
      <c r="BM6799" s="14"/>
      <c r="BN6799" s="14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2"/>
      <c r="L6800" s="12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4"/>
      <c r="BK6800" s="14"/>
      <c r="BL6800" s="14"/>
      <c r="BM6800" s="14"/>
      <c r="BN6800" s="14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2"/>
      <c r="L6801" s="12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4"/>
      <c r="BK6801" s="14"/>
      <c r="BL6801" s="14"/>
      <c r="BM6801" s="14"/>
      <c r="BN6801" s="14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2"/>
      <c r="L6802" s="12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4"/>
      <c r="BK6802" s="14"/>
      <c r="BL6802" s="14"/>
      <c r="BM6802" s="14"/>
      <c r="BN6802" s="14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2"/>
      <c r="L6803" s="12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4"/>
      <c r="BK6803" s="14"/>
      <c r="BL6803" s="14"/>
      <c r="BM6803" s="14"/>
      <c r="BN6803" s="14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2"/>
      <c r="L6804" s="12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4"/>
      <c r="BK6804" s="14"/>
      <c r="BL6804" s="14"/>
      <c r="BM6804" s="14"/>
      <c r="BN6804" s="14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2"/>
      <c r="L6805" s="12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4"/>
      <c r="BK6805" s="14"/>
      <c r="BL6805" s="14"/>
      <c r="BM6805" s="14"/>
      <c r="BN6805" s="14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2"/>
      <c r="L6806" s="12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4"/>
      <c r="BK6806" s="14"/>
      <c r="BL6806" s="14"/>
      <c r="BM6806" s="14"/>
      <c r="BN6806" s="14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2"/>
      <c r="L6807" s="12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4"/>
      <c r="BK6807" s="14"/>
      <c r="BL6807" s="14"/>
      <c r="BM6807" s="14"/>
      <c r="BN6807" s="14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2"/>
      <c r="L6808" s="12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4"/>
      <c r="BK6808" s="14"/>
      <c r="BL6808" s="14"/>
      <c r="BM6808" s="14"/>
      <c r="BN6808" s="14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2"/>
      <c r="L6809" s="12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4"/>
      <c r="BK6809" s="14"/>
      <c r="BL6809" s="14"/>
      <c r="BM6809" s="14"/>
      <c r="BN6809" s="14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2"/>
      <c r="L6810" s="12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4"/>
      <c r="BK6810" s="14"/>
      <c r="BL6810" s="14"/>
      <c r="BM6810" s="14"/>
      <c r="BN6810" s="14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2"/>
      <c r="L6811" s="12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4"/>
      <c r="BK6811" s="14"/>
      <c r="BL6811" s="14"/>
      <c r="BM6811" s="14"/>
      <c r="BN6811" s="14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2"/>
      <c r="L6812" s="12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4"/>
      <c r="BK6812" s="14"/>
      <c r="BL6812" s="14"/>
      <c r="BM6812" s="14"/>
      <c r="BN6812" s="14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2"/>
      <c r="L6813" s="12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4"/>
      <c r="BK6813" s="14"/>
      <c r="BL6813" s="14"/>
      <c r="BM6813" s="14"/>
      <c r="BN6813" s="14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2"/>
      <c r="L6814" s="12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4"/>
      <c r="BK6814" s="14"/>
      <c r="BL6814" s="14"/>
      <c r="BM6814" s="14"/>
      <c r="BN6814" s="14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2"/>
      <c r="L6815" s="12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4"/>
      <c r="BK6815" s="14"/>
      <c r="BL6815" s="14"/>
      <c r="BM6815" s="14"/>
      <c r="BN6815" s="14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2"/>
      <c r="L6816" s="12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4"/>
      <c r="BK6816" s="14"/>
      <c r="BL6816" s="14"/>
      <c r="BM6816" s="14"/>
      <c r="BN6816" s="14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2"/>
      <c r="L6817" s="12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4"/>
      <c r="BK6817" s="14"/>
      <c r="BL6817" s="14"/>
      <c r="BM6817" s="14"/>
      <c r="BN6817" s="14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2"/>
      <c r="L6818" s="12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4"/>
      <c r="BK6818" s="14"/>
      <c r="BL6818" s="14"/>
      <c r="BM6818" s="14"/>
      <c r="BN6818" s="14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2"/>
      <c r="L6819" s="12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4"/>
      <c r="BK6819" s="14"/>
      <c r="BL6819" s="14"/>
      <c r="BM6819" s="14"/>
      <c r="BN6819" s="14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2"/>
      <c r="L6820" s="12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4"/>
      <c r="BK6820" s="14"/>
      <c r="BL6820" s="14"/>
      <c r="BM6820" s="14"/>
      <c r="BN6820" s="14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2"/>
      <c r="L6821" s="12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4"/>
      <c r="BK6821" s="14"/>
      <c r="BL6821" s="14"/>
      <c r="BM6821" s="14"/>
      <c r="BN6821" s="14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2"/>
      <c r="L6822" s="12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4"/>
      <c r="BK6822" s="14"/>
      <c r="BL6822" s="14"/>
      <c r="BM6822" s="14"/>
      <c r="BN6822" s="14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2"/>
      <c r="L6823" s="12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4"/>
      <c r="BK6823" s="14"/>
      <c r="BL6823" s="14"/>
      <c r="BM6823" s="14"/>
      <c r="BN6823" s="14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2"/>
      <c r="L6824" s="12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4"/>
      <c r="BK6824" s="14"/>
      <c r="BL6824" s="14"/>
      <c r="BM6824" s="14"/>
      <c r="BN6824" s="14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2"/>
      <c r="L6825" s="12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4"/>
      <c r="BK6825" s="14"/>
      <c r="BL6825" s="14"/>
      <c r="BM6825" s="14"/>
      <c r="BN6825" s="14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2"/>
      <c r="L6826" s="12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4"/>
      <c r="BK6826" s="14"/>
      <c r="BL6826" s="14"/>
      <c r="BM6826" s="14"/>
      <c r="BN6826" s="14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2"/>
      <c r="L6827" s="12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4"/>
      <c r="BK6827" s="14"/>
      <c r="BL6827" s="14"/>
      <c r="BM6827" s="14"/>
      <c r="BN6827" s="14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2"/>
      <c r="L6828" s="12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4"/>
      <c r="BK6828" s="14"/>
      <c r="BL6828" s="14"/>
      <c r="BM6828" s="14"/>
      <c r="BN6828" s="14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2"/>
      <c r="L6829" s="12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4"/>
      <c r="BK6829" s="14"/>
      <c r="BL6829" s="14"/>
      <c r="BM6829" s="14"/>
      <c r="BN6829" s="14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2"/>
      <c r="L6830" s="12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4"/>
      <c r="BK6830" s="14"/>
      <c r="BL6830" s="14"/>
      <c r="BM6830" s="14"/>
      <c r="BN6830" s="14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2"/>
      <c r="L6831" s="12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4"/>
      <c r="BK6831" s="14"/>
      <c r="BL6831" s="14"/>
      <c r="BM6831" s="14"/>
      <c r="BN6831" s="14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2"/>
      <c r="L6832" s="12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4"/>
      <c r="BK6832" s="14"/>
      <c r="BL6832" s="14"/>
      <c r="BM6832" s="14"/>
      <c r="BN6832" s="14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2"/>
      <c r="L6833" s="12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4"/>
      <c r="BK6833" s="14"/>
      <c r="BL6833" s="14"/>
      <c r="BM6833" s="14"/>
      <c r="BN6833" s="14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2"/>
      <c r="L6834" s="12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4"/>
      <c r="BK6834" s="14"/>
      <c r="BL6834" s="14"/>
      <c r="BM6834" s="14"/>
      <c r="BN6834" s="14"/>
    </row>
    <row r="6835" spans="4:66" s="15" customFormat="1" x14ac:dyDescent="0.25">
      <c r="D6835" s="23"/>
      <c r="K6835" s="17"/>
      <c r="L6835" s="17"/>
      <c r="M6835" s="18"/>
      <c r="N6835" s="18"/>
      <c r="O6835" s="18"/>
      <c r="P6835" s="18"/>
      <c r="Q6835" s="18"/>
      <c r="R6835" s="18"/>
      <c r="S6835" s="18"/>
      <c r="T6835" s="18"/>
      <c r="U6835" s="18"/>
      <c r="V6835" s="18"/>
      <c r="W6835" s="18"/>
      <c r="X6835" s="18"/>
      <c r="Y6835" s="18"/>
      <c r="Z6835" s="18"/>
      <c r="AA6835" s="18"/>
      <c r="AB6835" s="18"/>
      <c r="AC6835" s="18"/>
      <c r="AD6835" s="18"/>
      <c r="AE6835" s="18"/>
      <c r="AF6835" s="18"/>
      <c r="AG6835" s="18"/>
      <c r="AH6835" s="18"/>
      <c r="AI6835" s="18"/>
      <c r="AJ6835" s="18"/>
      <c r="AK6835" s="18"/>
      <c r="AL6835" s="18"/>
      <c r="AM6835" s="18"/>
      <c r="AN6835" s="18"/>
      <c r="AO6835" s="18"/>
      <c r="AP6835" s="18"/>
      <c r="AQ6835" s="18"/>
      <c r="AR6835" s="18"/>
      <c r="AS6835" s="18"/>
      <c r="AT6835" s="18"/>
      <c r="AU6835" s="18"/>
      <c r="AV6835" s="18"/>
      <c r="AW6835" s="18"/>
      <c r="AX6835" s="18"/>
      <c r="AY6835" s="18"/>
      <c r="AZ6835" s="18"/>
      <c r="BA6835" s="18"/>
      <c r="BB6835" s="18"/>
      <c r="BC6835" s="18"/>
      <c r="BD6835" s="18"/>
      <c r="BE6835" s="18"/>
      <c r="BF6835" s="18"/>
      <c r="BG6835" s="18"/>
      <c r="BH6835" s="18"/>
      <c r="BI6835" s="18"/>
      <c r="BJ6835" s="19"/>
      <c r="BK6835" s="19"/>
      <c r="BL6835" s="19"/>
      <c r="BM6835" s="19"/>
      <c r="BN6835" s="19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2"/>
      <c r="L6836" s="12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4"/>
      <c r="BK6836" s="14"/>
      <c r="BL6836" s="14"/>
      <c r="BM6836" s="14"/>
      <c r="BN6836" s="14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2"/>
      <c r="L6837" s="12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4"/>
      <c r="BK6837" s="14"/>
      <c r="BL6837" s="14"/>
      <c r="BM6837" s="14"/>
      <c r="BN6837" s="14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2"/>
      <c r="L6838" s="12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4"/>
      <c r="BK6838" s="14"/>
      <c r="BL6838" s="14"/>
      <c r="BM6838" s="14"/>
      <c r="BN6838" s="14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2"/>
      <c r="L6839" s="12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4"/>
      <c r="BK6839" s="14"/>
      <c r="BL6839" s="14"/>
      <c r="BM6839" s="14"/>
      <c r="BN6839" s="14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2"/>
      <c r="L6840" s="12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4"/>
      <c r="BK6840" s="14"/>
      <c r="BL6840" s="14"/>
      <c r="BM6840" s="14"/>
      <c r="BN6840" s="14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2"/>
      <c r="L6841" s="12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4"/>
      <c r="BK6841" s="14"/>
      <c r="BL6841" s="14"/>
      <c r="BM6841" s="14"/>
      <c r="BN6841" s="14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2"/>
      <c r="L6842" s="12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4"/>
      <c r="BK6842" s="14"/>
      <c r="BL6842" s="14"/>
      <c r="BM6842" s="14"/>
      <c r="BN6842" s="14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2"/>
      <c r="L6843" s="12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4"/>
      <c r="BK6843" s="14"/>
      <c r="BL6843" s="14"/>
      <c r="BM6843" s="14"/>
      <c r="BN6843" s="14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2"/>
      <c r="L6844" s="12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4"/>
      <c r="BK6844" s="14"/>
      <c r="BL6844" s="14"/>
      <c r="BM6844" s="14"/>
      <c r="BN6844" s="14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2"/>
      <c r="L6845" s="12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4"/>
      <c r="BK6845" s="14"/>
      <c r="BL6845" s="14"/>
      <c r="BM6845" s="14"/>
      <c r="BN6845" s="14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2"/>
      <c r="L6846" s="12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4"/>
      <c r="BK6846" s="14"/>
      <c r="BL6846" s="14"/>
      <c r="BM6846" s="14"/>
      <c r="BN6846" s="14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2"/>
      <c r="L6847" s="12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4"/>
      <c r="BK6847" s="14"/>
      <c r="BL6847" s="14"/>
      <c r="BM6847" s="14"/>
      <c r="BN6847" s="14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2"/>
      <c r="L6848" s="12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4"/>
      <c r="BK6848" s="14"/>
      <c r="BL6848" s="14"/>
      <c r="BM6848" s="14"/>
      <c r="BN6848" s="14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2"/>
      <c r="L6849" s="12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4"/>
      <c r="BK6849" s="14"/>
      <c r="BL6849" s="14"/>
      <c r="BM6849" s="14"/>
      <c r="BN6849" s="14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2"/>
      <c r="L6850" s="12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4"/>
      <c r="BK6850" s="14"/>
      <c r="BL6850" s="14"/>
      <c r="BM6850" s="14"/>
      <c r="BN6850" s="14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2"/>
      <c r="L6851" s="12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4"/>
      <c r="BK6851" s="14"/>
      <c r="BL6851" s="14"/>
      <c r="BM6851" s="14"/>
      <c r="BN6851" s="14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2"/>
      <c r="L6852" s="12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4"/>
      <c r="BK6852" s="14"/>
      <c r="BL6852" s="14"/>
      <c r="BM6852" s="14"/>
      <c r="BN6852" s="14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2"/>
      <c r="L6853" s="12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4"/>
      <c r="BK6853" s="14"/>
      <c r="BL6853" s="14"/>
      <c r="BM6853" s="14"/>
      <c r="BN6853" s="14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2"/>
      <c r="L6854" s="12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4"/>
      <c r="BK6854" s="14"/>
      <c r="BL6854" s="14"/>
      <c r="BM6854" s="14"/>
      <c r="BN6854" s="14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2"/>
      <c r="L6855" s="12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4"/>
      <c r="BK6855" s="14"/>
      <c r="BL6855" s="14"/>
      <c r="BM6855" s="14"/>
      <c r="BN6855" s="14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2"/>
      <c r="L6856" s="12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4"/>
      <c r="BK6856" s="14"/>
      <c r="BL6856" s="14"/>
      <c r="BM6856" s="14"/>
      <c r="BN6856" s="14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2"/>
      <c r="L6857" s="12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4"/>
      <c r="BK6857" s="14"/>
      <c r="BL6857" s="14"/>
      <c r="BM6857" s="14"/>
      <c r="BN6857" s="14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2"/>
      <c r="L6858" s="12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4"/>
      <c r="BK6858" s="14"/>
      <c r="BL6858" s="14"/>
      <c r="BM6858" s="14"/>
      <c r="BN6858" s="14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2"/>
      <c r="L6859" s="12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4"/>
      <c r="BK6859" s="14"/>
      <c r="BL6859" s="14"/>
      <c r="BM6859" s="14"/>
      <c r="BN6859" s="14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2"/>
      <c r="L6860" s="12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4"/>
      <c r="BK6860" s="14"/>
      <c r="BL6860" s="14"/>
      <c r="BM6860" s="14"/>
      <c r="BN6860" s="14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2"/>
      <c r="L6861" s="12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4"/>
      <c r="BK6861" s="14"/>
      <c r="BL6861" s="14"/>
      <c r="BM6861" s="14"/>
      <c r="BN6861" s="14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2"/>
      <c r="L6862" s="12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4"/>
      <c r="BK6862" s="14"/>
      <c r="BL6862" s="14"/>
      <c r="BM6862" s="14"/>
      <c r="BN6862" s="14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2"/>
      <c r="L6863" s="12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4"/>
      <c r="BK6863" s="14"/>
      <c r="BL6863" s="14"/>
      <c r="BM6863" s="14"/>
      <c r="BN6863" s="14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2"/>
      <c r="L6864" s="12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4"/>
      <c r="BK6864" s="14"/>
      <c r="BL6864" s="14"/>
      <c r="BM6864" s="14"/>
      <c r="BN6864" s="14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2"/>
      <c r="L6865" s="12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4"/>
      <c r="BK6865" s="14"/>
      <c r="BL6865" s="14"/>
      <c r="BM6865" s="14"/>
      <c r="BN6865" s="14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2"/>
      <c r="L6866" s="12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4"/>
      <c r="BK6866" s="14"/>
      <c r="BL6866" s="14"/>
      <c r="BM6866" s="14"/>
      <c r="BN6866" s="14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2"/>
      <c r="L6867" s="12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4"/>
      <c r="BK6867" s="14"/>
      <c r="BL6867" s="14"/>
      <c r="BM6867" s="14"/>
      <c r="BN6867" s="14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2"/>
      <c r="L6868" s="12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4"/>
      <c r="BK6868" s="14"/>
      <c r="BL6868" s="14"/>
      <c r="BM6868" s="14"/>
      <c r="BN6868" s="14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2"/>
      <c r="L6869" s="12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4"/>
      <c r="BK6869" s="14"/>
      <c r="BL6869" s="14"/>
      <c r="BM6869" s="14"/>
      <c r="BN6869" s="14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2"/>
      <c r="L6870" s="12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4"/>
      <c r="BK6870" s="14"/>
      <c r="BL6870" s="14"/>
      <c r="BM6870" s="14"/>
      <c r="BN6870" s="14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2"/>
      <c r="L6871" s="12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4"/>
      <c r="BK6871" s="14"/>
      <c r="BL6871" s="14"/>
      <c r="BM6871" s="14"/>
      <c r="BN6871" s="14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2"/>
      <c r="L6872" s="12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4"/>
      <c r="BK6872" s="14"/>
      <c r="BL6872" s="14"/>
      <c r="BM6872" s="14"/>
      <c r="BN6872" s="14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2"/>
      <c r="L6873" s="12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4"/>
      <c r="BK6873" s="14"/>
      <c r="BL6873" s="14"/>
      <c r="BM6873" s="14"/>
      <c r="BN6873" s="14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2"/>
      <c r="L6874" s="12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4"/>
      <c r="BK6874" s="14"/>
      <c r="BL6874" s="14"/>
      <c r="BM6874" s="14"/>
      <c r="BN6874" s="14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2"/>
      <c r="L6875" s="12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4"/>
      <c r="BK6875" s="14"/>
      <c r="BL6875" s="14"/>
      <c r="BM6875" s="14"/>
      <c r="BN6875" s="14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2"/>
      <c r="L6876" s="12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4"/>
      <c r="BK6876" s="14"/>
      <c r="BL6876" s="14"/>
      <c r="BM6876" s="14"/>
      <c r="BN6876" s="14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2"/>
      <c r="L6877" s="12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4"/>
      <c r="BK6877" s="14"/>
      <c r="BL6877" s="14"/>
      <c r="BM6877" s="14"/>
      <c r="BN6877" s="14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2"/>
      <c r="L6878" s="12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4"/>
      <c r="BK6878" s="14"/>
      <c r="BL6878" s="14"/>
      <c r="BM6878" s="14"/>
      <c r="BN6878" s="14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2"/>
      <c r="L6879" s="12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4"/>
      <c r="BK6879" s="14"/>
      <c r="BL6879" s="14"/>
      <c r="BM6879" s="14"/>
      <c r="BN6879" s="14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2"/>
      <c r="L6880" s="12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4"/>
      <c r="BK6880" s="14"/>
      <c r="BL6880" s="14"/>
      <c r="BM6880" s="14"/>
      <c r="BN6880" s="14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2"/>
      <c r="L6881" s="12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4"/>
      <c r="BK6881" s="14"/>
      <c r="BL6881" s="14"/>
      <c r="BM6881" s="14"/>
      <c r="BN6881" s="14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2"/>
      <c r="L6882" s="12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4"/>
      <c r="BK6882" s="14"/>
      <c r="BL6882" s="14"/>
      <c r="BM6882" s="14"/>
      <c r="BN6882" s="14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2"/>
      <c r="L6883" s="12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4"/>
      <c r="BK6883" s="14"/>
      <c r="BL6883" s="14"/>
      <c r="BM6883" s="14"/>
      <c r="BN6883" s="14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2"/>
      <c r="L6884" s="12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4"/>
      <c r="BK6884" s="14"/>
      <c r="BL6884" s="14"/>
      <c r="BM6884" s="14"/>
      <c r="BN6884" s="14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2"/>
      <c r="L6885" s="12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4"/>
      <c r="BK6885" s="14"/>
      <c r="BL6885" s="14"/>
      <c r="BM6885" s="14"/>
      <c r="BN6885" s="14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2"/>
      <c r="L6886" s="12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4"/>
      <c r="BK6886" s="14"/>
      <c r="BL6886" s="14"/>
      <c r="BM6886" s="14"/>
      <c r="BN6886" s="14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2"/>
      <c r="L6887" s="12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4"/>
      <c r="BK6887" s="14"/>
      <c r="BL6887" s="14"/>
      <c r="BM6887" s="14"/>
      <c r="BN6887" s="14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2"/>
      <c r="L6888" s="12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4"/>
      <c r="BK6888" s="14"/>
      <c r="BL6888" s="14"/>
      <c r="BM6888" s="14"/>
      <c r="BN6888" s="14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2"/>
      <c r="L6889" s="12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4"/>
      <c r="BK6889" s="14"/>
      <c r="BL6889" s="14"/>
      <c r="BM6889" s="14"/>
      <c r="BN6889" s="14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2"/>
      <c r="L6890" s="12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4"/>
      <c r="BK6890" s="14"/>
      <c r="BL6890" s="14"/>
      <c r="BM6890" s="14"/>
      <c r="BN6890" s="14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2"/>
      <c r="L6891" s="12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4"/>
      <c r="BK6891" s="14"/>
      <c r="BL6891" s="14"/>
      <c r="BM6891" s="14"/>
      <c r="BN6891" s="14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2"/>
      <c r="L6892" s="12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4"/>
      <c r="BK6892" s="14"/>
      <c r="BL6892" s="14"/>
      <c r="BM6892" s="14"/>
      <c r="BN6892" s="14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2"/>
      <c r="L6893" s="12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4"/>
      <c r="BK6893" s="14"/>
      <c r="BL6893" s="14"/>
      <c r="BM6893" s="14"/>
      <c r="BN6893" s="14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2"/>
      <c r="L6894" s="12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4"/>
      <c r="BK6894" s="14"/>
      <c r="BL6894" s="14"/>
      <c r="BM6894" s="14"/>
      <c r="BN6894" s="14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2"/>
      <c r="L6895" s="12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4"/>
      <c r="BK6895" s="14"/>
      <c r="BL6895" s="14"/>
      <c r="BM6895" s="14"/>
      <c r="BN6895" s="14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2"/>
      <c r="L6896" s="12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4"/>
      <c r="BK6896" s="14"/>
      <c r="BL6896" s="14"/>
      <c r="BM6896" s="14"/>
      <c r="BN6896" s="14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2"/>
      <c r="L6897" s="12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4"/>
      <c r="BK6897" s="14"/>
      <c r="BL6897" s="14"/>
      <c r="BM6897" s="14"/>
      <c r="BN6897" s="14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2"/>
      <c r="L6898" s="12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4"/>
      <c r="BK6898" s="14"/>
      <c r="BL6898" s="14"/>
      <c r="BM6898" s="14"/>
      <c r="BN6898" s="14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2"/>
      <c r="L6899" s="12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4"/>
      <c r="BK6899" s="14"/>
      <c r="BL6899" s="14"/>
      <c r="BM6899" s="14"/>
      <c r="BN6899" s="14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2"/>
      <c r="L6900" s="12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4"/>
      <c r="BK6900" s="14"/>
      <c r="BL6900" s="14"/>
      <c r="BM6900" s="14"/>
      <c r="BN6900" s="14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2"/>
      <c r="L6901" s="12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4"/>
      <c r="BK6901" s="14"/>
      <c r="BL6901" s="14"/>
      <c r="BM6901" s="14"/>
      <c r="BN6901" s="14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2"/>
      <c r="L6902" s="12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4"/>
      <c r="BK6902" s="14"/>
      <c r="BL6902" s="14"/>
      <c r="BM6902" s="14"/>
      <c r="BN6902" s="14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2"/>
      <c r="L6903" s="12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4"/>
      <c r="BK6903" s="14"/>
      <c r="BL6903" s="14"/>
      <c r="BM6903" s="14"/>
      <c r="BN6903" s="14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2"/>
      <c r="L6904" s="12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4"/>
      <c r="BK6904" s="14"/>
      <c r="BL6904" s="14"/>
      <c r="BM6904" s="14"/>
      <c r="BN6904" s="14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2"/>
      <c r="L6905" s="12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4"/>
      <c r="BK6905" s="14"/>
      <c r="BL6905" s="14"/>
      <c r="BM6905" s="14"/>
      <c r="BN6905" s="14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2"/>
      <c r="L6906" s="12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4"/>
      <c r="BK6906" s="14"/>
      <c r="BL6906" s="14"/>
      <c r="BM6906" s="14"/>
      <c r="BN6906" s="14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2"/>
      <c r="L6907" s="12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4"/>
      <c r="BK6907" s="14"/>
      <c r="BL6907" s="14"/>
      <c r="BM6907" s="14"/>
      <c r="BN6907" s="14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2"/>
      <c r="L6908" s="12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4"/>
      <c r="BK6908" s="14"/>
      <c r="BL6908" s="14"/>
      <c r="BM6908" s="14"/>
      <c r="BN6908" s="14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2"/>
      <c r="L6909" s="12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4"/>
      <c r="BK6909" s="14"/>
      <c r="BL6909" s="14"/>
      <c r="BM6909" s="14"/>
      <c r="BN6909" s="14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2"/>
      <c r="L6910" s="12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4"/>
      <c r="BK6910" s="14"/>
      <c r="BL6910" s="14"/>
      <c r="BM6910" s="14"/>
      <c r="BN6910" s="14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2"/>
      <c r="L6911" s="12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4"/>
      <c r="BK6911" s="14"/>
      <c r="BL6911" s="14"/>
      <c r="BM6911" s="14"/>
      <c r="BN6911" s="14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2"/>
      <c r="L6912" s="12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4"/>
      <c r="BK6912" s="14"/>
      <c r="BL6912" s="14"/>
      <c r="BM6912" s="14"/>
      <c r="BN6912" s="14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2"/>
      <c r="L6913" s="12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4"/>
      <c r="BK6913" s="14"/>
      <c r="BL6913" s="14"/>
      <c r="BM6913" s="14"/>
      <c r="BN6913" s="14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2"/>
      <c r="L6914" s="12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4"/>
      <c r="BK6914" s="14"/>
      <c r="BL6914" s="14"/>
      <c r="BM6914" s="14"/>
      <c r="BN6914" s="14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2"/>
      <c r="L6915" s="12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4"/>
      <c r="BK6915" s="14"/>
      <c r="BL6915" s="14"/>
      <c r="BM6915" s="14"/>
      <c r="BN6915" s="14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2"/>
      <c r="L6916" s="12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4"/>
      <c r="BK6916" s="14"/>
      <c r="BL6916" s="14"/>
      <c r="BM6916" s="14"/>
      <c r="BN6916" s="14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2"/>
      <c r="L6917" s="12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4"/>
      <c r="BK6917" s="14"/>
      <c r="BL6917" s="14"/>
      <c r="BM6917" s="14"/>
      <c r="BN6917" s="14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2"/>
      <c r="L6918" s="12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4"/>
      <c r="BK6918" s="14"/>
      <c r="BL6918" s="14"/>
      <c r="BM6918" s="14"/>
      <c r="BN6918" s="14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2"/>
      <c r="L6919" s="12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4"/>
      <c r="BK6919" s="14"/>
      <c r="BL6919" s="14"/>
      <c r="BM6919" s="14"/>
      <c r="BN6919" s="14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2"/>
      <c r="L6920" s="12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4"/>
      <c r="BK6920" s="14"/>
      <c r="BL6920" s="14"/>
      <c r="BM6920" s="14"/>
      <c r="BN6920" s="14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2"/>
      <c r="L6921" s="12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4"/>
      <c r="BK6921" s="14"/>
      <c r="BL6921" s="14"/>
      <c r="BM6921" s="14"/>
      <c r="BN6921" s="14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2"/>
      <c r="L6922" s="12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4"/>
      <c r="BK6922" s="14"/>
      <c r="BL6922" s="14"/>
      <c r="BM6922" s="14"/>
      <c r="BN6922" s="14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2"/>
      <c r="L6923" s="12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4"/>
      <c r="BK6923" s="14"/>
      <c r="BL6923" s="14"/>
      <c r="BM6923" s="14"/>
      <c r="BN6923" s="14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2"/>
      <c r="L6924" s="12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4"/>
      <c r="BK6924" s="14"/>
      <c r="BL6924" s="14"/>
      <c r="BM6924" s="14"/>
      <c r="BN6924" s="14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2"/>
      <c r="L6925" s="12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4"/>
      <c r="BK6925" s="14"/>
      <c r="BL6925" s="14"/>
      <c r="BM6925" s="14"/>
      <c r="BN6925" s="14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2"/>
      <c r="L6926" s="12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4"/>
      <c r="BK6926" s="14"/>
      <c r="BL6926" s="14"/>
      <c r="BM6926" s="14"/>
      <c r="BN6926" s="14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2"/>
      <c r="L6927" s="12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4"/>
      <c r="BK6927" s="14"/>
      <c r="BL6927" s="14"/>
      <c r="BM6927" s="14"/>
      <c r="BN6927" s="14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2"/>
      <c r="L6928" s="12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4"/>
      <c r="BK6928" s="14"/>
      <c r="BL6928" s="14"/>
      <c r="BM6928" s="14"/>
      <c r="BN6928" s="14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2"/>
      <c r="L6929" s="12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4"/>
      <c r="BK6929" s="14"/>
      <c r="BL6929" s="14"/>
      <c r="BM6929" s="14"/>
      <c r="BN6929" s="14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2"/>
      <c r="L6930" s="12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4"/>
      <c r="BK6930" s="14"/>
      <c r="BL6930" s="14"/>
      <c r="BM6930" s="14"/>
      <c r="BN6930" s="14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2"/>
      <c r="L6931" s="12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4"/>
      <c r="BK6931" s="14"/>
      <c r="BL6931" s="14"/>
      <c r="BM6931" s="14"/>
      <c r="BN6931" s="14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2"/>
      <c r="L6932" s="12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4"/>
      <c r="BK6932" s="14"/>
      <c r="BL6932" s="14"/>
      <c r="BM6932" s="14"/>
      <c r="BN6932" s="14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2"/>
      <c r="L6933" s="12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4"/>
      <c r="BK6933" s="14"/>
      <c r="BL6933" s="14"/>
      <c r="BM6933" s="14"/>
      <c r="BN6933" s="14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2"/>
      <c r="L6934" s="12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4"/>
      <c r="BK6934" s="14"/>
      <c r="BL6934" s="14"/>
      <c r="BM6934" s="14"/>
      <c r="BN6934" s="14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2"/>
      <c r="L6935" s="12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4"/>
      <c r="BK6935" s="14"/>
      <c r="BL6935" s="14"/>
      <c r="BM6935" s="14"/>
      <c r="BN6935" s="14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2"/>
      <c r="L6936" s="12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4"/>
      <c r="BK6936" s="14"/>
      <c r="BL6936" s="14"/>
      <c r="BM6936" s="14"/>
      <c r="BN6936" s="14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2"/>
      <c r="L6937" s="12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4"/>
      <c r="BK6937" s="14"/>
      <c r="BL6937" s="14"/>
      <c r="BM6937" s="14"/>
      <c r="BN6937" s="14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2"/>
      <c r="L6938" s="12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4"/>
      <c r="BK6938" s="14"/>
      <c r="BL6938" s="14"/>
      <c r="BM6938" s="14"/>
      <c r="BN6938" s="14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2"/>
      <c r="L6939" s="12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4"/>
      <c r="BK6939" s="14"/>
      <c r="BL6939" s="14"/>
      <c r="BM6939" s="14"/>
      <c r="BN6939" s="14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2"/>
      <c r="L6940" s="12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4"/>
      <c r="BK6940" s="14"/>
      <c r="BL6940" s="14"/>
      <c r="BM6940" s="14"/>
      <c r="BN6940" s="14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2"/>
      <c r="L6941" s="12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4"/>
      <c r="BK6941" s="14"/>
      <c r="BL6941" s="14"/>
      <c r="BM6941" s="14"/>
      <c r="BN6941" s="14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2"/>
      <c r="L6942" s="12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4"/>
      <c r="BK6942" s="14"/>
      <c r="BL6942" s="14"/>
      <c r="BM6942" s="14"/>
      <c r="BN6942" s="14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2"/>
      <c r="L6943" s="12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4"/>
      <c r="BK6943" s="14"/>
      <c r="BL6943" s="14"/>
      <c r="BM6943" s="14"/>
      <c r="BN6943" s="14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2"/>
      <c r="L6944" s="12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4"/>
      <c r="BK6944" s="14"/>
      <c r="BL6944" s="14"/>
      <c r="BM6944" s="14"/>
      <c r="BN6944" s="14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2"/>
      <c r="L6945" s="12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4"/>
      <c r="BK6945" s="14"/>
      <c r="BL6945" s="14"/>
      <c r="BM6945" s="14"/>
      <c r="BN6945" s="14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2"/>
      <c r="L6946" s="12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4"/>
      <c r="BK6946" s="14"/>
      <c r="BL6946" s="14"/>
      <c r="BM6946" s="14"/>
      <c r="BN6946" s="14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2"/>
      <c r="L6947" s="12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4"/>
      <c r="BK6947" s="14"/>
      <c r="BL6947" s="14"/>
      <c r="BM6947" s="14"/>
      <c r="BN6947" s="14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2"/>
      <c r="L6948" s="12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4"/>
      <c r="BK6948" s="14"/>
      <c r="BL6948" s="14"/>
      <c r="BM6948" s="14"/>
      <c r="BN6948" s="14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2"/>
      <c r="L6949" s="12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4"/>
      <c r="BK6949" s="14"/>
      <c r="BL6949" s="14"/>
      <c r="BM6949" s="14"/>
      <c r="BN6949" s="14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2"/>
      <c r="L6950" s="12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4"/>
      <c r="BK6950" s="14"/>
      <c r="BL6950" s="14"/>
      <c r="BM6950" s="14"/>
      <c r="BN6950" s="14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2"/>
      <c r="L6951" s="12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4"/>
      <c r="BK6951" s="14"/>
      <c r="BL6951" s="14"/>
      <c r="BM6951" s="14"/>
      <c r="BN6951" s="14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2"/>
      <c r="L6952" s="12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4"/>
      <c r="BK6952" s="14"/>
      <c r="BL6952" s="14"/>
      <c r="BM6952" s="14"/>
      <c r="BN6952" s="14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2"/>
      <c r="L6953" s="12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4"/>
      <c r="BK6953" s="14"/>
      <c r="BL6953" s="14"/>
      <c r="BM6953" s="14"/>
      <c r="BN6953" s="14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2"/>
      <c r="L6954" s="12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4"/>
      <c r="BK6954" s="14"/>
      <c r="BL6954" s="14"/>
      <c r="BM6954" s="14"/>
      <c r="BN6954" s="14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2"/>
      <c r="L6955" s="12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4"/>
      <c r="BK6955" s="14"/>
      <c r="BL6955" s="14"/>
      <c r="BM6955" s="14"/>
      <c r="BN6955" s="14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2"/>
      <c r="L6956" s="12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4"/>
      <c r="BK6956" s="14"/>
      <c r="BL6956" s="14"/>
      <c r="BM6956" s="14"/>
      <c r="BN6956" s="14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2"/>
      <c r="L6957" s="12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4"/>
      <c r="BK6957" s="14"/>
      <c r="BL6957" s="14"/>
      <c r="BM6957" s="14"/>
      <c r="BN6957" s="14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2"/>
      <c r="L6958" s="12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4"/>
      <c r="BK6958" s="14"/>
      <c r="BL6958" s="14"/>
      <c r="BM6958" s="14"/>
      <c r="BN6958" s="14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2"/>
      <c r="L6959" s="12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4"/>
      <c r="BK6959" s="14"/>
      <c r="BL6959" s="14"/>
      <c r="BM6959" s="14"/>
      <c r="BN6959" s="14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2"/>
      <c r="L6960" s="12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4"/>
      <c r="BK6960" s="14"/>
      <c r="BL6960" s="14"/>
      <c r="BM6960" s="14"/>
      <c r="BN6960" s="14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2"/>
      <c r="L6961" s="12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4"/>
      <c r="BK6961" s="14"/>
      <c r="BL6961" s="14"/>
      <c r="BM6961" s="14"/>
      <c r="BN6961" s="14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2"/>
      <c r="L6962" s="12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4"/>
      <c r="BK6962" s="14"/>
      <c r="BL6962" s="14"/>
      <c r="BM6962" s="14"/>
      <c r="BN6962" s="14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2"/>
      <c r="L6963" s="12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4"/>
      <c r="BK6963" s="14"/>
      <c r="BL6963" s="14"/>
      <c r="BM6963" s="14"/>
      <c r="BN6963" s="14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2"/>
      <c r="L6964" s="12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4"/>
      <c r="BK6964" s="14"/>
      <c r="BL6964" s="14"/>
      <c r="BM6964" s="14"/>
      <c r="BN6964" s="14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2"/>
      <c r="L6965" s="12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4"/>
      <c r="BK6965" s="14"/>
      <c r="BL6965" s="14"/>
      <c r="BM6965" s="14"/>
      <c r="BN6965" s="14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2"/>
      <c r="L6966" s="12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4"/>
      <c r="BK6966" s="14"/>
      <c r="BL6966" s="14"/>
      <c r="BM6966" s="14"/>
      <c r="BN6966" s="14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2"/>
      <c r="L6967" s="12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4"/>
      <c r="BK6967" s="14"/>
      <c r="BL6967" s="14"/>
      <c r="BM6967" s="14"/>
      <c r="BN6967" s="14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2"/>
      <c r="L6968" s="12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4"/>
      <c r="BK6968" s="14"/>
      <c r="BL6968" s="14"/>
      <c r="BM6968" s="14"/>
      <c r="BN6968" s="14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2"/>
      <c r="L6969" s="12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4"/>
      <c r="BK6969" s="14"/>
      <c r="BL6969" s="14"/>
      <c r="BM6969" s="14"/>
      <c r="BN6969" s="14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2"/>
      <c r="L6970" s="12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4"/>
      <c r="BK6970" s="14"/>
      <c r="BL6970" s="14"/>
      <c r="BM6970" s="14"/>
      <c r="BN6970" s="14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2"/>
      <c r="L6971" s="12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4"/>
      <c r="BK6971" s="14"/>
      <c r="BL6971" s="14"/>
      <c r="BM6971" s="14"/>
      <c r="BN6971" s="14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2"/>
      <c r="L6972" s="12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4"/>
      <c r="BK6972" s="14"/>
      <c r="BL6972" s="14"/>
      <c r="BM6972" s="14"/>
      <c r="BN6972" s="14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2"/>
      <c r="L6973" s="12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4"/>
      <c r="BK6973" s="14"/>
      <c r="BL6973" s="14"/>
      <c r="BM6973" s="14"/>
      <c r="BN6973" s="14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2"/>
      <c r="L6974" s="12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4"/>
      <c r="BK6974" s="14"/>
      <c r="BL6974" s="14"/>
      <c r="BM6974" s="14"/>
      <c r="BN6974" s="14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2"/>
      <c r="L6975" s="12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4"/>
      <c r="BK6975" s="14"/>
      <c r="BL6975" s="14"/>
      <c r="BM6975" s="14"/>
      <c r="BN6975" s="14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2"/>
      <c r="L6976" s="12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4"/>
      <c r="BK6976" s="14"/>
      <c r="BL6976" s="14"/>
      <c r="BM6976" s="14"/>
      <c r="BN6976" s="14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2"/>
      <c r="L6977" s="12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4"/>
      <c r="BK6977" s="14"/>
      <c r="BL6977" s="14"/>
      <c r="BM6977" s="14"/>
      <c r="BN6977" s="14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2"/>
      <c r="L6978" s="12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4"/>
      <c r="BK6978" s="14"/>
      <c r="BL6978" s="14"/>
      <c r="BM6978" s="14"/>
      <c r="BN6978" s="14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2"/>
      <c r="L6979" s="12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4"/>
      <c r="BK6979" s="14"/>
      <c r="BL6979" s="14"/>
      <c r="BM6979" s="14"/>
      <c r="BN6979" s="14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2"/>
      <c r="L6980" s="12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4"/>
      <c r="BK6980" s="14"/>
      <c r="BL6980" s="14"/>
      <c r="BM6980" s="14"/>
      <c r="BN6980" s="14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2"/>
      <c r="L6981" s="12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4"/>
      <c r="BK6981" s="14"/>
      <c r="BL6981" s="14"/>
      <c r="BM6981" s="14"/>
      <c r="BN6981" s="14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2"/>
      <c r="L6982" s="12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4"/>
      <c r="BK6982" s="14"/>
      <c r="BL6982" s="14"/>
      <c r="BM6982" s="14"/>
      <c r="BN6982" s="14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2"/>
      <c r="L6983" s="12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4"/>
      <c r="BK6983" s="14"/>
      <c r="BL6983" s="14"/>
      <c r="BM6983" s="14"/>
      <c r="BN6983" s="14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2"/>
      <c r="L6984" s="12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4"/>
      <c r="BK6984" s="14"/>
      <c r="BL6984" s="14"/>
      <c r="BM6984" s="14"/>
      <c r="BN6984" s="14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2"/>
      <c r="L6985" s="12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4"/>
      <c r="BK6985" s="14"/>
      <c r="BL6985" s="14"/>
      <c r="BM6985" s="14"/>
      <c r="BN6985" s="14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2"/>
      <c r="L6986" s="12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4"/>
      <c r="BK6986" s="14"/>
      <c r="BL6986" s="14"/>
      <c r="BM6986" s="14"/>
      <c r="BN6986" s="14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2"/>
      <c r="L6987" s="12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4"/>
      <c r="BK6987" s="14"/>
      <c r="BL6987" s="14"/>
      <c r="BM6987" s="14"/>
      <c r="BN6987" s="14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2"/>
      <c r="L6988" s="12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4"/>
      <c r="BK6988" s="14"/>
      <c r="BL6988" s="14"/>
      <c r="BM6988" s="14"/>
      <c r="BN6988" s="14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2"/>
      <c r="L6989" s="12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4"/>
      <c r="BK6989" s="14"/>
      <c r="BL6989" s="14"/>
      <c r="BM6989" s="14"/>
      <c r="BN6989" s="14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2"/>
      <c r="L6990" s="12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4"/>
      <c r="BK6990" s="14"/>
      <c r="BL6990" s="14"/>
      <c r="BM6990" s="14"/>
      <c r="BN6990" s="14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2"/>
      <c r="L6991" s="12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4"/>
      <c r="BK6991" s="14"/>
      <c r="BL6991" s="14"/>
      <c r="BM6991" s="14"/>
      <c r="BN6991" s="14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2"/>
      <c r="L6992" s="12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4"/>
      <c r="BK6992" s="14"/>
      <c r="BL6992" s="14"/>
      <c r="BM6992" s="14"/>
      <c r="BN6992" s="14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2"/>
      <c r="L6993" s="12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4"/>
      <c r="BK6993" s="14"/>
      <c r="BL6993" s="14"/>
      <c r="BM6993" s="14"/>
      <c r="BN6993" s="14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2"/>
      <c r="L6994" s="12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4"/>
      <c r="BK6994" s="14"/>
      <c r="BL6994" s="14"/>
      <c r="BM6994" s="14"/>
      <c r="BN6994" s="14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2"/>
      <c r="L6995" s="12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4"/>
      <c r="BK6995" s="14"/>
      <c r="BL6995" s="14"/>
      <c r="BM6995" s="14"/>
      <c r="BN6995" s="14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2"/>
      <c r="L6996" s="12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4"/>
      <c r="BK6996" s="14"/>
      <c r="BL6996" s="14"/>
      <c r="BM6996" s="14"/>
      <c r="BN6996" s="14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2"/>
      <c r="L6997" s="12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4"/>
      <c r="BK6997" s="14"/>
      <c r="BL6997" s="14"/>
      <c r="BM6997" s="14"/>
      <c r="BN6997" s="14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2"/>
      <c r="L6998" s="12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4"/>
      <c r="BK6998" s="14"/>
      <c r="BL6998" s="14"/>
      <c r="BM6998" s="14"/>
      <c r="BN6998" s="14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2"/>
      <c r="L6999" s="12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4"/>
      <c r="BK6999" s="14"/>
      <c r="BL6999" s="14"/>
      <c r="BM6999" s="14"/>
      <c r="BN6999" s="14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2"/>
      <c r="L7000" s="12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4"/>
      <c r="BK7000" s="14"/>
      <c r="BL7000" s="14"/>
      <c r="BM7000" s="14"/>
      <c r="BN7000" s="14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2"/>
      <c r="L7001" s="12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4"/>
      <c r="BK7001" s="14"/>
      <c r="BL7001" s="14"/>
      <c r="BM7001" s="14"/>
      <c r="BN7001" s="14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2"/>
      <c r="L7002" s="12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4"/>
      <c r="BK7002" s="14"/>
      <c r="BL7002" s="14"/>
      <c r="BM7002" s="14"/>
      <c r="BN7002" s="14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2"/>
      <c r="L7003" s="12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4"/>
      <c r="BK7003" s="14"/>
      <c r="BL7003" s="14"/>
      <c r="BM7003" s="14"/>
      <c r="BN7003" s="14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2"/>
      <c r="L7004" s="12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4"/>
      <c r="BK7004" s="14"/>
      <c r="BL7004" s="14"/>
      <c r="BM7004" s="14"/>
      <c r="BN7004" s="14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2"/>
      <c r="L7005" s="12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4"/>
      <c r="BK7005" s="14"/>
      <c r="BL7005" s="14"/>
      <c r="BM7005" s="14"/>
      <c r="BN7005" s="14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2"/>
      <c r="L7006" s="12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4"/>
      <c r="BK7006" s="14"/>
      <c r="BL7006" s="14"/>
      <c r="BM7006" s="14"/>
      <c r="BN7006" s="14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2"/>
      <c r="L7007" s="12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4"/>
      <c r="BK7007" s="14"/>
      <c r="BL7007" s="14"/>
      <c r="BM7007" s="14"/>
      <c r="BN7007" s="14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2"/>
      <c r="L7008" s="12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4"/>
      <c r="BK7008" s="14"/>
      <c r="BL7008" s="14"/>
      <c r="BM7008" s="14"/>
      <c r="BN7008" s="14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2"/>
      <c r="L7009" s="12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4"/>
      <c r="BK7009" s="14"/>
      <c r="BL7009" s="14"/>
      <c r="BM7009" s="14"/>
      <c r="BN7009" s="14"/>
    </row>
    <row r="7010" spans="4:66" s="15" customFormat="1" x14ac:dyDescent="0.25">
      <c r="K7010" s="17"/>
      <c r="L7010" s="17"/>
      <c r="M7010" s="18"/>
      <c r="N7010" s="18"/>
      <c r="O7010" s="18"/>
      <c r="P7010" s="18"/>
      <c r="Q7010" s="18"/>
      <c r="R7010" s="18"/>
      <c r="S7010" s="18"/>
      <c r="T7010" s="18"/>
      <c r="U7010" s="18"/>
      <c r="V7010" s="18"/>
      <c r="W7010" s="18"/>
      <c r="X7010" s="18"/>
      <c r="Y7010" s="18"/>
      <c r="Z7010" s="18"/>
      <c r="AA7010" s="18"/>
      <c r="AB7010" s="18"/>
      <c r="AC7010" s="18"/>
      <c r="AD7010" s="18"/>
      <c r="AE7010" s="18"/>
      <c r="AF7010" s="18"/>
      <c r="AG7010" s="18"/>
      <c r="AH7010" s="18"/>
      <c r="AI7010" s="18"/>
      <c r="AJ7010" s="18"/>
      <c r="AK7010" s="18"/>
      <c r="AL7010" s="18"/>
      <c r="AM7010" s="18"/>
      <c r="AN7010" s="18"/>
      <c r="AO7010" s="18"/>
      <c r="AP7010" s="18"/>
      <c r="AQ7010" s="18"/>
      <c r="AR7010" s="18"/>
      <c r="AS7010" s="18"/>
      <c r="AT7010" s="18"/>
      <c r="AU7010" s="18"/>
      <c r="AV7010" s="18"/>
      <c r="AW7010" s="18"/>
      <c r="AX7010" s="18"/>
      <c r="AY7010" s="18"/>
      <c r="AZ7010" s="18"/>
      <c r="BA7010" s="18"/>
      <c r="BB7010" s="18"/>
      <c r="BC7010" s="18"/>
      <c r="BD7010" s="18"/>
      <c r="BE7010" s="18"/>
      <c r="BF7010" s="18"/>
      <c r="BG7010" s="18"/>
      <c r="BH7010" s="18"/>
      <c r="BI7010" s="18"/>
      <c r="BJ7010" s="19"/>
      <c r="BK7010" s="19"/>
      <c r="BL7010" s="19"/>
      <c r="BM7010" s="19"/>
      <c r="BN7010" s="19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2"/>
      <c r="L7011" s="12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4"/>
      <c r="BK7011" s="14"/>
      <c r="BL7011" s="14"/>
      <c r="BM7011" s="14"/>
      <c r="BN7011" s="14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2"/>
      <c r="L7012" s="12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4"/>
      <c r="BK7012" s="14"/>
      <c r="BL7012" s="14"/>
      <c r="BM7012" s="14"/>
      <c r="BN7012" s="14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2"/>
      <c r="L7013" s="12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4"/>
      <c r="BK7013" s="14"/>
      <c r="BL7013" s="14"/>
      <c r="BM7013" s="14"/>
      <c r="BN7013" s="14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2"/>
      <c r="L7014" s="12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4"/>
      <c r="BK7014" s="14"/>
      <c r="BL7014" s="14"/>
      <c r="BM7014" s="14"/>
      <c r="BN7014" s="14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2"/>
      <c r="L7015" s="12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4"/>
      <c r="BK7015" s="14"/>
      <c r="BL7015" s="14"/>
      <c r="BM7015" s="14"/>
      <c r="BN7015" s="14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2"/>
      <c r="L7016" s="12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4"/>
      <c r="BK7016" s="14"/>
      <c r="BL7016" s="14"/>
      <c r="BM7016" s="14"/>
      <c r="BN7016" s="14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2"/>
      <c r="L7017" s="12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4"/>
      <c r="BK7017" s="14"/>
      <c r="BL7017" s="14"/>
      <c r="BM7017" s="14"/>
      <c r="BN7017" s="14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2"/>
      <c r="L7018" s="12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4"/>
      <c r="BK7018" s="14"/>
      <c r="BL7018" s="14"/>
      <c r="BM7018" s="14"/>
      <c r="BN7018" s="14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2"/>
      <c r="L7019" s="12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4"/>
      <c r="BK7019" s="14"/>
      <c r="BL7019" s="14"/>
      <c r="BM7019" s="14"/>
      <c r="BN7019" s="14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2"/>
      <c r="L7020" s="12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4"/>
      <c r="BK7020" s="14"/>
      <c r="BL7020" s="14"/>
      <c r="BM7020" s="14"/>
      <c r="BN7020" s="14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2"/>
      <c r="L7021" s="12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4"/>
      <c r="BK7021" s="14"/>
      <c r="BL7021" s="14"/>
      <c r="BM7021" s="14"/>
      <c r="BN7021" s="14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2"/>
      <c r="L7022" s="12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4"/>
      <c r="BK7022" s="14"/>
      <c r="BL7022" s="14"/>
      <c r="BM7022" s="14"/>
      <c r="BN7022" s="14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2"/>
      <c r="L7023" s="12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4"/>
      <c r="BK7023" s="14"/>
      <c r="BL7023" s="14"/>
      <c r="BM7023" s="14"/>
      <c r="BN7023" s="14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2"/>
      <c r="L7024" s="12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4"/>
      <c r="BK7024" s="14"/>
      <c r="BL7024" s="14"/>
      <c r="BM7024" s="14"/>
      <c r="BN7024" s="14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2"/>
      <c r="L7025" s="12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4"/>
      <c r="BK7025" s="14"/>
      <c r="BL7025" s="14"/>
      <c r="BM7025" s="14"/>
      <c r="BN7025" s="14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2"/>
      <c r="L7026" s="12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4"/>
      <c r="BK7026" s="14"/>
      <c r="BL7026" s="14"/>
      <c r="BM7026" s="14"/>
      <c r="BN7026" s="14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2"/>
      <c r="L7027" s="12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4"/>
      <c r="BK7027" s="14"/>
      <c r="BL7027" s="14"/>
      <c r="BM7027" s="14"/>
      <c r="BN7027" s="14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2"/>
      <c r="L7028" s="12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4"/>
      <c r="BK7028" s="14"/>
      <c r="BL7028" s="14"/>
      <c r="BM7028" s="14"/>
      <c r="BN7028" s="14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2"/>
      <c r="L7029" s="12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4"/>
      <c r="BK7029" s="14"/>
      <c r="BL7029" s="14"/>
      <c r="BM7029" s="14"/>
      <c r="BN7029" s="14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2"/>
      <c r="L7030" s="12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4"/>
      <c r="BK7030" s="14"/>
      <c r="BL7030" s="14"/>
      <c r="BM7030" s="14"/>
      <c r="BN7030" s="14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2"/>
      <c r="L7031" s="12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4"/>
      <c r="BK7031" s="14"/>
      <c r="BL7031" s="14"/>
      <c r="BM7031" s="14"/>
      <c r="BN7031" s="14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2"/>
      <c r="L7032" s="12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4"/>
      <c r="BK7032" s="14"/>
      <c r="BL7032" s="14"/>
      <c r="BM7032" s="14"/>
      <c r="BN7032" s="14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2"/>
      <c r="L7033" s="12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4"/>
      <c r="BK7033" s="14"/>
      <c r="BL7033" s="14"/>
      <c r="BM7033" s="14"/>
      <c r="BN7033" s="14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2"/>
      <c r="L7034" s="12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4"/>
      <c r="BK7034" s="14"/>
      <c r="BL7034" s="14"/>
      <c r="BM7034" s="14"/>
      <c r="BN7034" s="14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2"/>
      <c r="L7035" s="12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4"/>
      <c r="BK7035" s="14"/>
      <c r="BL7035" s="14"/>
      <c r="BM7035" s="14"/>
      <c r="BN7035" s="14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2"/>
      <c r="L7036" s="12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4"/>
      <c r="BK7036" s="14"/>
      <c r="BL7036" s="14"/>
      <c r="BM7036" s="14"/>
      <c r="BN7036" s="14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2"/>
      <c r="L7037" s="12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4"/>
      <c r="BK7037" s="14"/>
      <c r="BL7037" s="14"/>
      <c r="BM7037" s="14"/>
      <c r="BN7037" s="14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2"/>
      <c r="L7038" s="12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4"/>
      <c r="BK7038" s="14"/>
      <c r="BL7038" s="14"/>
      <c r="BM7038" s="14"/>
      <c r="BN7038" s="14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2"/>
      <c r="L7039" s="12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4"/>
      <c r="BK7039" s="14"/>
      <c r="BL7039" s="14"/>
      <c r="BM7039" s="14"/>
      <c r="BN7039" s="14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2"/>
      <c r="L7040" s="12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4"/>
      <c r="BK7040" s="14"/>
      <c r="BL7040" s="14"/>
      <c r="BM7040" s="14"/>
      <c r="BN7040" s="14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2"/>
      <c r="L7041" s="12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4"/>
      <c r="BK7041" s="14"/>
      <c r="BL7041" s="14"/>
      <c r="BM7041" s="14"/>
      <c r="BN7041" s="14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2"/>
      <c r="L7042" s="12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4"/>
      <c r="BK7042" s="14"/>
      <c r="BL7042" s="14"/>
      <c r="BM7042" s="14"/>
      <c r="BN7042" s="14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2"/>
      <c r="L7043" s="12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4"/>
      <c r="BK7043" s="14"/>
      <c r="BL7043" s="14"/>
      <c r="BM7043" s="14"/>
      <c r="BN7043" s="14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2"/>
      <c r="L7044" s="12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4"/>
      <c r="BK7044" s="14"/>
      <c r="BL7044" s="14"/>
      <c r="BM7044" s="14"/>
      <c r="BN7044" s="14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2"/>
      <c r="L7045" s="12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4"/>
      <c r="BK7045" s="14"/>
      <c r="BL7045" s="14"/>
      <c r="BM7045" s="14"/>
      <c r="BN7045" s="14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2"/>
      <c r="L7046" s="12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4"/>
      <c r="BK7046" s="14"/>
      <c r="BL7046" s="14"/>
      <c r="BM7046" s="14"/>
      <c r="BN7046" s="14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2"/>
      <c r="L7047" s="12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4"/>
      <c r="BK7047" s="14"/>
      <c r="BL7047" s="14"/>
      <c r="BM7047" s="14"/>
      <c r="BN7047" s="14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2"/>
      <c r="L7048" s="12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4"/>
      <c r="BK7048" s="14"/>
      <c r="BL7048" s="14"/>
      <c r="BM7048" s="14"/>
      <c r="BN7048" s="14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2"/>
      <c r="L7049" s="12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4"/>
      <c r="BK7049" s="14"/>
      <c r="BL7049" s="14"/>
      <c r="BM7049" s="14"/>
      <c r="BN7049" s="14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2"/>
      <c r="L7050" s="12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4"/>
      <c r="BK7050" s="14"/>
      <c r="BL7050" s="14"/>
      <c r="BM7050" s="14"/>
      <c r="BN7050" s="14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2"/>
      <c r="L7051" s="12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4"/>
      <c r="BK7051" s="14"/>
      <c r="BL7051" s="14"/>
      <c r="BM7051" s="14"/>
      <c r="BN7051" s="14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2"/>
      <c r="L7052" s="12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4"/>
      <c r="BK7052" s="14"/>
      <c r="BL7052" s="14"/>
      <c r="BM7052" s="14"/>
      <c r="BN7052" s="14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2"/>
      <c r="L7053" s="12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4"/>
      <c r="BK7053" s="14"/>
      <c r="BL7053" s="14"/>
      <c r="BM7053" s="14"/>
      <c r="BN7053" s="14"/>
    </row>
    <row r="7054" spans="4:66" s="15" customFormat="1" x14ac:dyDescent="0.25">
      <c r="K7054" s="17"/>
      <c r="L7054" s="17"/>
      <c r="M7054" s="18"/>
      <c r="N7054" s="18"/>
      <c r="O7054" s="18"/>
      <c r="P7054" s="18"/>
      <c r="Q7054" s="18"/>
      <c r="R7054" s="18"/>
      <c r="S7054" s="18"/>
      <c r="T7054" s="18"/>
      <c r="U7054" s="18"/>
      <c r="V7054" s="18"/>
      <c r="W7054" s="18"/>
      <c r="X7054" s="18"/>
      <c r="Y7054" s="18"/>
      <c r="Z7054" s="18"/>
      <c r="AA7054" s="18"/>
      <c r="AB7054" s="18"/>
      <c r="AC7054" s="18"/>
      <c r="AD7054" s="18"/>
      <c r="AE7054" s="18"/>
      <c r="AF7054" s="18"/>
      <c r="AG7054" s="18"/>
      <c r="AH7054" s="18"/>
      <c r="AI7054" s="18"/>
      <c r="AJ7054" s="18"/>
      <c r="AK7054" s="18"/>
      <c r="AL7054" s="18"/>
      <c r="AM7054" s="18"/>
      <c r="AN7054" s="18"/>
      <c r="AO7054" s="18"/>
      <c r="AP7054" s="18"/>
      <c r="AQ7054" s="18"/>
      <c r="AR7054" s="18"/>
      <c r="AS7054" s="18"/>
      <c r="AT7054" s="18"/>
      <c r="AU7054" s="18"/>
      <c r="AV7054" s="18"/>
      <c r="AW7054" s="18"/>
      <c r="AX7054" s="18"/>
      <c r="AY7054" s="18"/>
      <c r="AZ7054" s="18"/>
      <c r="BA7054" s="18"/>
      <c r="BB7054" s="18"/>
      <c r="BC7054" s="18"/>
      <c r="BD7054" s="18"/>
      <c r="BE7054" s="18"/>
      <c r="BF7054" s="18"/>
      <c r="BG7054" s="18"/>
      <c r="BH7054" s="18"/>
      <c r="BI7054" s="18"/>
      <c r="BJ7054" s="19"/>
      <c r="BK7054" s="19"/>
      <c r="BL7054" s="19"/>
      <c r="BM7054" s="19"/>
      <c r="BN7054" s="19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2"/>
      <c r="L7055" s="12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4"/>
      <c r="BK7055" s="14"/>
      <c r="BL7055" s="14"/>
      <c r="BM7055" s="14"/>
      <c r="BN7055" s="14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2"/>
      <c r="L7056" s="12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4"/>
      <c r="BK7056" s="14"/>
      <c r="BL7056" s="14"/>
      <c r="BM7056" s="14"/>
      <c r="BN7056" s="14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2"/>
      <c r="L7057" s="12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4"/>
      <c r="BK7057" s="14"/>
      <c r="BL7057" s="14"/>
      <c r="BM7057" s="14"/>
      <c r="BN7057" s="14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2"/>
      <c r="L7058" s="12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4"/>
      <c r="BK7058" s="14"/>
      <c r="BL7058" s="14"/>
      <c r="BM7058" s="14"/>
      <c r="BN7058" s="14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2"/>
      <c r="L7059" s="12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4"/>
      <c r="BK7059" s="14"/>
      <c r="BL7059" s="14"/>
      <c r="BM7059" s="14"/>
      <c r="BN7059" s="14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2"/>
      <c r="L7060" s="12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4"/>
      <c r="BK7060" s="14"/>
      <c r="BL7060" s="14"/>
      <c r="BM7060" s="14"/>
      <c r="BN7060" s="14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2"/>
      <c r="L7061" s="12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4"/>
      <c r="BK7061" s="14"/>
      <c r="BL7061" s="14"/>
      <c r="BM7061" s="14"/>
      <c r="BN7061" s="14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2"/>
      <c r="L7062" s="12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4"/>
      <c r="BK7062" s="14"/>
      <c r="BL7062" s="14"/>
      <c r="BM7062" s="14"/>
      <c r="BN7062" s="14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2"/>
      <c r="L7063" s="12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4"/>
      <c r="BK7063" s="14"/>
      <c r="BL7063" s="14"/>
      <c r="BM7063" s="14"/>
      <c r="BN7063" s="14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2"/>
      <c r="L7064" s="12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4"/>
      <c r="BK7064" s="14"/>
      <c r="BL7064" s="14"/>
      <c r="BM7064" s="14"/>
      <c r="BN7064" s="14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2"/>
      <c r="L7065" s="12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4"/>
      <c r="BK7065" s="14"/>
      <c r="BL7065" s="14"/>
      <c r="BM7065" s="14"/>
      <c r="BN7065" s="14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2"/>
      <c r="L7066" s="12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4"/>
      <c r="BK7066" s="14"/>
      <c r="BL7066" s="14"/>
      <c r="BM7066" s="14"/>
      <c r="BN7066" s="14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2"/>
      <c r="L7067" s="12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4"/>
      <c r="BK7067" s="14"/>
      <c r="BL7067" s="14"/>
      <c r="BM7067" s="14"/>
      <c r="BN7067" s="14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2"/>
      <c r="L7068" s="12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4"/>
      <c r="BK7068" s="14"/>
      <c r="BL7068" s="14"/>
      <c r="BM7068" s="14"/>
      <c r="BN7068" s="14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2"/>
      <c r="L7069" s="12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4"/>
      <c r="BK7069" s="14"/>
      <c r="BL7069" s="14"/>
      <c r="BM7069" s="14"/>
      <c r="BN7069" s="14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2"/>
      <c r="L7070" s="12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4"/>
      <c r="BK7070" s="14"/>
      <c r="BL7070" s="14"/>
      <c r="BM7070" s="14"/>
      <c r="BN7070" s="14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2"/>
      <c r="L7071" s="12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4"/>
      <c r="BK7071" s="14"/>
      <c r="BL7071" s="14"/>
      <c r="BM7071" s="14"/>
      <c r="BN7071" s="14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2"/>
      <c r="L7072" s="12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4"/>
      <c r="BK7072" s="14"/>
      <c r="BL7072" s="14"/>
      <c r="BM7072" s="14"/>
      <c r="BN7072" s="14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2"/>
      <c r="L7073" s="12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4"/>
      <c r="BK7073" s="14"/>
      <c r="BL7073" s="14"/>
      <c r="BM7073" s="14"/>
      <c r="BN7073" s="14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2"/>
      <c r="L7074" s="12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4"/>
      <c r="BK7074" s="14"/>
      <c r="BL7074" s="14"/>
      <c r="BM7074" s="14"/>
      <c r="BN7074" s="14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2"/>
      <c r="L7075" s="12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4"/>
      <c r="BK7075" s="14"/>
      <c r="BL7075" s="14"/>
      <c r="BM7075" s="14"/>
      <c r="BN7075" s="14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2"/>
      <c r="L7076" s="12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4"/>
      <c r="BK7076" s="14"/>
      <c r="BL7076" s="14"/>
      <c r="BM7076" s="14"/>
      <c r="BN7076" s="14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2"/>
      <c r="L7077" s="12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4"/>
      <c r="BK7077" s="14"/>
      <c r="BL7077" s="14"/>
      <c r="BM7077" s="14"/>
      <c r="BN7077" s="14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2"/>
      <c r="L7078" s="12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4"/>
      <c r="BK7078" s="14"/>
      <c r="BL7078" s="14"/>
      <c r="BM7078" s="14"/>
      <c r="BN7078" s="14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2"/>
      <c r="L7079" s="12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4"/>
      <c r="BK7079" s="14"/>
      <c r="BL7079" s="14"/>
      <c r="BM7079" s="14"/>
      <c r="BN7079" s="14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2"/>
      <c r="L7080" s="12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4"/>
      <c r="BK7080" s="14"/>
      <c r="BL7080" s="14"/>
      <c r="BM7080" s="14"/>
      <c r="BN7080" s="14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2"/>
      <c r="L7081" s="12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4"/>
      <c r="BK7081" s="14"/>
      <c r="BL7081" s="14"/>
      <c r="BM7081" s="14"/>
      <c r="BN7081" s="14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2"/>
      <c r="L7082" s="12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4"/>
      <c r="BK7082" s="14"/>
      <c r="BL7082" s="14"/>
      <c r="BM7082" s="14"/>
      <c r="BN7082" s="14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2"/>
      <c r="L7083" s="12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4"/>
      <c r="BK7083" s="14"/>
      <c r="BL7083" s="14"/>
      <c r="BM7083" s="14"/>
      <c r="BN7083" s="14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2"/>
      <c r="L7084" s="12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4"/>
      <c r="BK7084" s="14"/>
      <c r="BL7084" s="14"/>
      <c r="BM7084" s="14"/>
      <c r="BN7084" s="14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2"/>
      <c r="L7085" s="12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4"/>
      <c r="BK7085" s="14"/>
      <c r="BL7085" s="14"/>
      <c r="BM7085" s="14"/>
      <c r="BN7085" s="14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2"/>
      <c r="L7086" s="12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4"/>
      <c r="BK7086" s="14"/>
      <c r="BL7086" s="14"/>
      <c r="BM7086" s="14"/>
      <c r="BN7086" s="14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2"/>
      <c r="L7087" s="12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4"/>
      <c r="BK7087" s="14"/>
      <c r="BL7087" s="14"/>
      <c r="BM7087" s="14"/>
      <c r="BN7087" s="14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2"/>
      <c r="L7088" s="12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4"/>
      <c r="BK7088" s="14"/>
      <c r="BL7088" s="14"/>
      <c r="BM7088" s="14"/>
      <c r="BN7088" s="14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2"/>
      <c r="L7089" s="12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4"/>
      <c r="BK7089" s="14"/>
      <c r="BL7089" s="14"/>
      <c r="BM7089" s="14"/>
      <c r="BN7089" s="14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2"/>
      <c r="L7090" s="12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4"/>
      <c r="BK7090" s="14"/>
      <c r="BL7090" s="14"/>
      <c r="BM7090" s="14"/>
      <c r="BN7090" s="14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2"/>
      <c r="L7091" s="12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4"/>
      <c r="BK7091" s="14"/>
      <c r="BL7091" s="14"/>
      <c r="BM7091" s="14"/>
      <c r="BN7091" s="14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2"/>
      <c r="L7092" s="12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4"/>
      <c r="BK7092" s="14"/>
      <c r="BL7092" s="14"/>
      <c r="BM7092" s="14"/>
      <c r="BN7092" s="14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2"/>
      <c r="L7093" s="12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4"/>
      <c r="BK7093" s="14"/>
      <c r="BL7093" s="14"/>
      <c r="BM7093" s="14"/>
      <c r="BN7093" s="14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2"/>
      <c r="L7094" s="12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4"/>
      <c r="BK7094" s="14"/>
      <c r="BL7094" s="14"/>
      <c r="BM7094" s="14"/>
      <c r="BN7094" s="14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2"/>
      <c r="L7095" s="12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4"/>
      <c r="BK7095" s="14"/>
      <c r="BL7095" s="14"/>
      <c r="BM7095" s="14"/>
      <c r="BN7095" s="14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2"/>
      <c r="L7096" s="12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4"/>
      <c r="BK7096" s="14"/>
      <c r="BL7096" s="14"/>
      <c r="BM7096" s="14"/>
      <c r="BN7096" s="14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2"/>
      <c r="L7097" s="12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4"/>
      <c r="BK7097" s="14"/>
      <c r="BL7097" s="14"/>
      <c r="BM7097" s="14"/>
      <c r="BN7097" s="14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2"/>
      <c r="L7098" s="12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4"/>
      <c r="BK7098" s="14"/>
      <c r="BL7098" s="14"/>
      <c r="BM7098" s="14"/>
      <c r="BN7098" s="14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2"/>
      <c r="L7099" s="12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4"/>
      <c r="BK7099" s="14"/>
      <c r="BL7099" s="14"/>
      <c r="BM7099" s="14"/>
      <c r="BN7099" s="14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2"/>
      <c r="L7100" s="12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4"/>
      <c r="BK7100" s="14"/>
      <c r="BL7100" s="14"/>
      <c r="BM7100" s="14"/>
      <c r="BN7100" s="14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2"/>
      <c r="L7101" s="12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4"/>
      <c r="BK7101" s="14"/>
      <c r="BL7101" s="14"/>
      <c r="BM7101" s="14"/>
      <c r="BN7101" s="14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2"/>
      <c r="L7102" s="12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4"/>
      <c r="BK7102" s="14"/>
      <c r="BL7102" s="14"/>
      <c r="BM7102" s="14"/>
      <c r="BN7102" s="14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2"/>
      <c r="L7103" s="12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4"/>
      <c r="BK7103" s="14"/>
      <c r="BL7103" s="14"/>
      <c r="BM7103" s="14"/>
      <c r="BN7103" s="14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2"/>
      <c r="L7104" s="12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4"/>
      <c r="BK7104" s="14"/>
      <c r="BL7104" s="14"/>
      <c r="BM7104" s="14"/>
      <c r="BN7104" s="14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2"/>
      <c r="L7105" s="12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4"/>
      <c r="BK7105" s="14"/>
      <c r="BL7105" s="14"/>
      <c r="BM7105" s="14"/>
      <c r="BN7105" s="14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2"/>
      <c r="L7106" s="12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4"/>
      <c r="BK7106" s="14"/>
      <c r="BL7106" s="14"/>
      <c r="BM7106" s="14"/>
      <c r="BN7106" s="14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2"/>
      <c r="L7107" s="12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4"/>
      <c r="BK7107" s="14"/>
      <c r="BL7107" s="14"/>
      <c r="BM7107" s="14"/>
      <c r="BN7107" s="14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2"/>
      <c r="L7108" s="12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4"/>
      <c r="BK7108" s="14"/>
      <c r="BL7108" s="14"/>
      <c r="BM7108" s="14"/>
      <c r="BN7108" s="14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2"/>
      <c r="L7109" s="12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4"/>
      <c r="BK7109" s="14"/>
      <c r="BL7109" s="14"/>
      <c r="BM7109" s="14"/>
      <c r="BN7109" s="14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2"/>
      <c r="L7110" s="12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4"/>
      <c r="BK7110" s="14"/>
      <c r="BL7110" s="14"/>
      <c r="BM7110" s="14"/>
      <c r="BN7110" s="14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2"/>
      <c r="L7111" s="12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4"/>
      <c r="BK7111" s="14"/>
      <c r="BL7111" s="14"/>
      <c r="BM7111" s="14"/>
      <c r="BN7111" s="14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2"/>
      <c r="L7112" s="12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4"/>
      <c r="BK7112" s="14"/>
      <c r="BL7112" s="14"/>
      <c r="BM7112" s="14"/>
      <c r="BN7112" s="14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2"/>
      <c r="L7113" s="12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4"/>
      <c r="BK7113" s="14"/>
      <c r="BL7113" s="14"/>
      <c r="BM7113" s="14"/>
      <c r="BN7113" s="14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2"/>
      <c r="L7114" s="12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4"/>
      <c r="BK7114" s="14"/>
      <c r="BL7114" s="14"/>
      <c r="BM7114" s="14"/>
      <c r="BN7114" s="14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2"/>
      <c r="L7115" s="12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4"/>
      <c r="BK7115" s="14"/>
      <c r="BL7115" s="14"/>
      <c r="BM7115" s="14"/>
      <c r="BN7115" s="14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2"/>
      <c r="L7116" s="12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4"/>
      <c r="BK7116" s="14"/>
      <c r="BL7116" s="14"/>
      <c r="BM7116" s="14"/>
      <c r="BN7116" s="14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2"/>
      <c r="L7117" s="12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4"/>
      <c r="BK7117" s="14"/>
      <c r="BL7117" s="14"/>
      <c r="BM7117" s="14"/>
      <c r="BN7117" s="14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2"/>
      <c r="L7118" s="12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4"/>
      <c r="BK7118" s="14"/>
      <c r="BL7118" s="14"/>
      <c r="BM7118" s="14"/>
      <c r="BN7118" s="14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2"/>
      <c r="L7119" s="12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4"/>
      <c r="BK7119" s="14"/>
      <c r="BL7119" s="14"/>
      <c r="BM7119" s="14"/>
      <c r="BN7119" s="14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2"/>
      <c r="L7120" s="12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4"/>
      <c r="BK7120" s="14"/>
      <c r="BL7120" s="14"/>
      <c r="BM7120" s="14"/>
      <c r="BN7120" s="14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2"/>
      <c r="L7121" s="12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4"/>
      <c r="BK7121" s="14"/>
      <c r="BL7121" s="14"/>
      <c r="BM7121" s="14"/>
      <c r="BN7121" s="14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2"/>
      <c r="L7122" s="12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4"/>
      <c r="BK7122" s="14"/>
      <c r="BL7122" s="14"/>
      <c r="BM7122" s="14"/>
      <c r="BN7122" s="14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2"/>
      <c r="L7123" s="12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4"/>
      <c r="BK7123" s="14"/>
      <c r="BL7123" s="14"/>
      <c r="BM7123" s="14"/>
      <c r="BN7123" s="14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2"/>
      <c r="L7124" s="12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4"/>
      <c r="BK7124" s="14"/>
      <c r="BL7124" s="14"/>
      <c r="BM7124" s="14"/>
      <c r="BN7124" s="14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2"/>
      <c r="L7125" s="12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4"/>
      <c r="BK7125" s="14"/>
      <c r="BL7125" s="14"/>
      <c r="BM7125" s="14"/>
      <c r="BN7125" s="14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2"/>
      <c r="L7126" s="12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4"/>
      <c r="BK7126" s="14"/>
      <c r="BL7126" s="14"/>
      <c r="BM7126" s="14"/>
      <c r="BN7126" s="14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2"/>
      <c r="L7127" s="12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4"/>
      <c r="BK7127" s="14"/>
      <c r="BL7127" s="14"/>
      <c r="BM7127" s="14"/>
      <c r="BN7127" s="14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2"/>
      <c r="L7128" s="12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4"/>
      <c r="BK7128" s="14"/>
      <c r="BL7128" s="14"/>
      <c r="BM7128" s="14"/>
      <c r="BN7128" s="14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2"/>
      <c r="L7129" s="12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4"/>
      <c r="BK7129" s="14"/>
      <c r="BL7129" s="14"/>
      <c r="BM7129" s="14"/>
      <c r="BN7129" s="14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2"/>
      <c r="L7130" s="12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4"/>
      <c r="BK7130" s="14"/>
      <c r="BL7130" s="14"/>
      <c r="BM7130" s="14"/>
      <c r="BN7130" s="14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2"/>
      <c r="L7131" s="12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4"/>
      <c r="BK7131" s="14"/>
      <c r="BL7131" s="14"/>
      <c r="BM7131" s="14"/>
      <c r="BN7131" s="14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2"/>
      <c r="L7132" s="12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4"/>
      <c r="BK7132" s="14"/>
      <c r="BL7132" s="14"/>
      <c r="BM7132" s="14"/>
      <c r="BN7132" s="14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2"/>
      <c r="L7133" s="12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4"/>
      <c r="BK7133" s="14"/>
      <c r="BL7133" s="14"/>
      <c r="BM7133" s="14"/>
      <c r="BN7133" s="14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2"/>
      <c r="L7134" s="12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4"/>
      <c r="BK7134" s="14"/>
      <c r="BL7134" s="14"/>
      <c r="BM7134" s="14"/>
      <c r="BN7134" s="14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2"/>
      <c r="L7135" s="12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4"/>
      <c r="BK7135" s="14"/>
      <c r="BL7135" s="14"/>
      <c r="BM7135" s="14"/>
      <c r="BN7135" s="14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2"/>
      <c r="L7136" s="12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4"/>
      <c r="BK7136" s="14"/>
      <c r="BL7136" s="14"/>
      <c r="BM7136" s="14"/>
      <c r="BN7136" s="14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2"/>
      <c r="L7137" s="12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4"/>
      <c r="BK7137" s="14"/>
      <c r="BL7137" s="14"/>
      <c r="BM7137" s="14"/>
      <c r="BN7137" s="14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2"/>
      <c r="L7138" s="12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4"/>
      <c r="BK7138" s="14"/>
      <c r="BL7138" s="14"/>
      <c r="BM7138" s="14"/>
      <c r="BN7138" s="14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2"/>
      <c r="L7139" s="12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4"/>
      <c r="BK7139" s="14"/>
      <c r="BL7139" s="14"/>
      <c r="BM7139" s="14"/>
      <c r="BN7139" s="14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2"/>
      <c r="L7140" s="12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4"/>
      <c r="BK7140" s="14"/>
      <c r="BL7140" s="14"/>
      <c r="BM7140" s="14"/>
      <c r="BN7140" s="14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2"/>
      <c r="L7141" s="12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4"/>
      <c r="BK7141" s="14"/>
      <c r="BL7141" s="14"/>
      <c r="BM7141" s="14"/>
      <c r="BN7141" s="14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2"/>
      <c r="L7142" s="12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4"/>
      <c r="BK7142" s="14"/>
      <c r="BL7142" s="14"/>
      <c r="BM7142" s="14"/>
      <c r="BN7142" s="14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2"/>
      <c r="L7143" s="12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4"/>
      <c r="BK7143" s="14"/>
      <c r="BL7143" s="14"/>
      <c r="BM7143" s="14"/>
      <c r="BN7143" s="14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2"/>
      <c r="L7144" s="12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4"/>
      <c r="BK7144" s="14"/>
      <c r="BL7144" s="14"/>
      <c r="BM7144" s="14"/>
      <c r="BN7144" s="14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2"/>
      <c r="L7145" s="12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4"/>
      <c r="BK7145" s="14"/>
      <c r="BL7145" s="14"/>
      <c r="BM7145" s="14"/>
      <c r="BN7145" s="14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2"/>
      <c r="L7146" s="12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4"/>
      <c r="BK7146" s="14"/>
      <c r="BL7146" s="14"/>
      <c r="BM7146" s="14"/>
      <c r="BN7146" s="14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2"/>
      <c r="L7147" s="12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4"/>
      <c r="BK7147" s="14"/>
      <c r="BL7147" s="14"/>
      <c r="BM7147" s="14"/>
      <c r="BN7147" s="14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2"/>
      <c r="L7148" s="12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4"/>
      <c r="BK7148" s="14"/>
      <c r="BL7148" s="14"/>
      <c r="BM7148" s="14"/>
      <c r="BN7148" s="14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2"/>
      <c r="L7149" s="12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4"/>
      <c r="BK7149" s="14"/>
      <c r="BL7149" s="14"/>
      <c r="BM7149" s="14"/>
      <c r="BN7149" s="14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2"/>
      <c r="L7150" s="12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4"/>
      <c r="BK7150" s="14"/>
      <c r="BL7150" s="14"/>
      <c r="BM7150" s="14"/>
      <c r="BN7150" s="14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2"/>
      <c r="L7151" s="12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4"/>
      <c r="BK7151" s="14"/>
      <c r="BL7151" s="14"/>
      <c r="BM7151" s="14"/>
      <c r="BN7151" s="14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2"/>
      <c r="L7152" s="12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4"/>
      <c r="BK7152" s="14"/>
      <c r="BL7152" s="14"/>
      <c r="BM7152" s="14"/>
      <c r="BN7152" s="14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2"/>
      <c r="L7153" s="12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4"/>
      <c r="BK7153" s="14"/>
      <c r="BL7153" s="14"/>
      <c r="BM7153" s="14"/>
      <c r="BN7153" s="14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2"/>
      <c r="L7154" s="12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4"/>
      <c r="BK7154" s="14"/>
      <c r="BL7154" s="14"/>
      <c r="BM7154" s="14"/>
      <c r="BN7154" s="14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2"/>
      <c r="L7155" s="12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4"/>
      <c r="BK7155" s="14"/>
      <c r="BL7155" s="14"/>
      <c r="BM7155" s="14"/>
      <c r="BN7155" s="14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2"/>
      <c r="L7156" s="12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4"/>
      <c r="BK7156" s="14"/>
      <c r="BL7156" s="14"/>
      <c r="BM7156" s="14"/>
      <c r="BN7156" s="14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2"/>
      <c r="L7157" s="12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4"/>
      <c r="BK7157" s="14"/>
      <c r="BL7157" s="14"/>
      <c r="BM7157" s="14"/>
      <c r="BN7157" s="14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2"/>
      <c r="L7158" s="12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4"/>
      <c r="BK7158" s="14"/>
      <c r="BL7158" s="14"/>
      <c r="BM7158" s="14"/>
      <c r="BN7158" s="14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2"/>
      <c r="L7159" s="12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4"/>
      <c r="BK7159" s="14"/>
      <c r="BL7159" s="14"/>
      <c r="BM7159" s="14"/>
      <c r="BN7159" s="14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2"/>
      <c r="L7160" s="12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4"/>
      <c r="BK7160" s="14"/>
      <c r="BL7160" s="14"/>
      <c r="BM7160" s="14"/>
      <c r="BN7160" s="14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2"/>
      <c r="L7161" s="12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4"/>
      <c r="BK7161" s="14"/>
      <c r="BL7161" s="14"/>
      <c r="BM7161" s="14"/>
      <c r="BN7161" s="14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2"/>
      <c r="L7162" s="12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4"/>
      <c r="BK7162" s="14"/>
      <c r="BL7162" s="14"/>
      <c r="BM7162" s="14"/>
      <c r="BN7162" s="14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2"/>
      <c r="L7163" s="12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4"/>
      <c r="BK7163" s="14"/>
      <c r="BL7163" s="14"/>
      <c r="BM7163" s="14"/>
      <c r="BN7163" s="14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2"/>
      <c r="L7164" s="12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4"/>
      <c r="BK7164" s="14"/>
      <c r="BL7164" s="14"/>
      <c r="BM7164" s="14"/>
      <c r="BN7164" s="14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2"/>
      <c r="L7165" s="12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4"/>
      <c r="BK7165" s="14"/>
      <c r="BL7165" s="14"/>
      <c r="BM7165" s="14"/>
      <c r="BN7165" s="14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2"/>
      <c r="L7166" s="12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4"/>
      <c r="BK7166" s="14"/>
      <c r="BL7166" s="14"/>
      <c r="BM7166" s="14"/>
      <c r="BN7166" s="14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2"/>
      <c r="L7167" s="12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4"/>
      <c r="BK7167" s="14"/>
      <c r="BL7167" s="14"/>
      <c r="BM7167" s="14"/>
      <c r="BN7167" s="14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2"/>
      <c r="L7168" s="12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4"/>
      <c r="BK7168" s="14"/>
      <c r="BL7168" s="14"/>
      <c r="BM7168" s="14"/>
      <c r="BN7168" s="14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2"/>
      <c r="L7169" s="12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4"/>
      <c r="BK7169" s="14"/>
      <c r="BL7169" s="14"/>
      <c r="BM7169" s="14"/>
      <c r="BN7169" s="14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2"/>
      <c r="L7170" s="12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4"/>
      <c r="BK7170" s="14"/>
      <c r="BL7170" s="14"/>
      <c r="BM7170" s="14"/>
      <c r="BN7170" s="14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2"/>
      <c r="L7171" s="12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4"/>
      <c r="BK7171" s="14"/>
      <c r="BL7171" s="14"/>
      <c r="BM7171" s="14"/>
      <c r="BN7171" s="14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2"/>
      <c r="L7172" s="12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4"/>
      <c r="BK7172" s="14"/>
      <c r="BL7172" s="14"/>
      <c r="BM7172" s="14"/>
      <c r="BN7172" s="14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2"/>
      <c r="L7173" s="12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4"/>
      <c r="BK7173" s="14"/>
      <c r="BL7173" s="14"/>
      <c r="BM7173" s="14"/>
      <c r="BN7173" s="14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2"/>
      <c r="L7174" s="12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4"/>
      <c r="BK7174" s="14"/>
      <c r="BL7174" s="14"/>
      <c r="BM7174" s="14"/>
      <c r="BN7174" s="14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2"/>
      <c r="L7175" s="12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4"/>
      <c r="BK7175" s="14"/>
      <c r="BL7175" s="14"/>
      <c r="BM7175" s="14"/>
      <c r="BN7175" s="14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2"/>
      <c r="L7176" s="12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4"/>
      <c r="BK7176" s="14"/>
      <c r="BL7176" s="14"/>
      <c r="BM7176" s="14"/>
      <c r="BN7176" s="14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2"/>
      <c r="L7177" s="12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4"/>
      <c r="BK7177" s="14"/>
      <c r="BL7177" s="14"/>
      <c r="BM7177" s="14"/>
      <c r="BN7177" s="14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2"/>
      <c r="L7178" s="12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4"/>
      <c r="BK7178" s="14"/>
      <c r="BL7178" s="14"/>
      <c r="BM7178" s="14"/>
      <c r="BN7178" s="14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2"/>
      <c r="L7179" s="12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4"/>
      <c r="BK7179" s="14"/>
      <c r="BL7179" s="14"/>
      <c r="BM7179" s="14"/>
      <c r="BN7179" s="14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2"/>
      <c r="L7180" s="12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4"/>
      <c r="BK7180" s="14"/>
      <c r="BL7180" s="14"/>
      <c r="BM7180" s="14"/>
      <c r="BN7180" s="14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2"/>
      <c r="L7181" s="12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4"/>
      <c r="BK7181" s="14"/>
      <c r="BL7181" s="14"/>
      <c r="BM7181" s="14"/>
      <c r="BN7181" s="14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2"/>
      <c r="L7182" s="12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4"/>
      <c r="BK7182" s="14"/>
      <c r="BL7182" s="14"/>
      <c r="BM7182" s="14"/>
      <c r="BN7182" s="14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2"/>
      <c r="L7183" s="12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4"/>
      <c r="BK7183" s="14"/>
      <c r="BL7183" s="14"/>
      <c r="BM7183" s="14"/>
      <c r="BN7183" s="14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2"/>
      <c r="L7184" s="12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4"/>
      <c r="BK7184" s="14"/>
      <c r="BL7184" s="14"/>
      <c r="BM7184" s="14"/>
      <c r="BN7184" s="14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2"/>
      <c r="L7185" s="12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4"/>
      <c r="BK7185" s="14"/>
      <c r="BL7185" s="14"/>
      <c r="BM7185" s="14"/>
      <c r="BN7185" s="14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2"/>
      <c r="L7186" s="12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4"/>
      <c r="BK7186" s="14"/>
      <c r="BL7186" s="14"/>
      <c r="BM7186" s="14"/>
      <c r="BN7186" s="14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2"/>
      <c r="L7187" s="12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4"/>
      <c r="BK7187" s="14"/>
      <c r="BL7187" s="14"/>
      <c r="BM7187" s="14"/>
      <c r="BN7187" s="14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2"/>
      <c r="L7188" s="12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4"/>
      <c r="BK7188" s="14"/>
      <c r="BL7188" s="14"/>
      <c r="BM7188" s="14"/>
      <c r="BN7188" s="14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2"/>
      <c r="L7189" s="12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4"/>
      <c r="BK7189" s="14"/>
      <c r="BL7189" s="14"/>
      <c r="BM7189" s="14"/>
      <c r="BN7189" s="14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2"/>
      <c r="L7190" s="12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4"/>
      <c r="BK7190" s="14"/>
      <c r="BL7190" s="14"/>
      <c r="BM7190" s="14"/>
      <c r="BN7190" s="14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2"/>
      <c r="L7191" s="12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4"/>
      <c r="BK7191" s="14"/>
      <c r="BL7191" s="14"/>
      <c r="BM7191" s="14"/>
      <c r="BN7191" s="14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2"/>
      <c r="L7192" s="12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4"/>
      <c r="BK7192" s="14"/>
      <c r="BL7192" s="14"/>
      <c r="BM7192" s="14"/>
      <c r="BN7192" s="14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2"/>
      <c r="L7193" s="12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4"/>
      <c r="BK7193" s="14"/>
      <c r="BL7193" s="14"/>
      <c r="BM7193" s="14"/>
      <c r="BN7193" s="14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2"/>
      <c r="L7194" s="12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4"/>
      <c r="BK7194" s="14"/>
      <c r="BL7194" s="14"/>
      <c r="BM7194" s="14"/>
      <c r="BN7194" s="14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2"/>
      <c r="L7195" s="12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4"/>
      <c r="BK7195" s="14"/>
      <c r="BL7195" s="14"/>
      <c r="BM7195" s="14"/>
      <c r="BN7195" s="14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2"/>
      <c r="L7196" s="12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4"/>
      <c r="BK7196" s="14"/>
      <c r="BL7196" s="14"/>
      <c r="BM7196" s="14"/>
      <c r="BN7196" s="14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2"/>
      <c r="L7197" s="12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4"/>
      <c r="BK7197" s="14"/>
      <c r="BL7197" s="14"/>
      <c r="BM7197" s="14"/>
      <c r="BN7197" s="14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2"/>
      <c r="L7198" s="12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4"/>
      <c r="BK7198" s="14"/>
      <c r="BL7198" s="14"/>
      <c r="BM7198" s="14"/>
      <c r="BN7198" s="14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2"/>
      <c r="L7199" s="12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4"/>
      <c r="BK7199" s="14"/>
      <c r="BL7199" s="14"/>
      <c r="BM7199" s="14"/>
      <c r="BN7199" s="14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2"/>
      <c r="L7200" s="12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4"/>
      <c r="BK7200" s="14"/>
      <c r="BL7200" s="14"/>
      <c r="BM7200" s="14"/>
      <c r="BN7200" s="14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2"/>
      <c r="L7201" s="12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4"/>
      <c r="BK7201" s="14"/>
      <c r="BL7201" s="14"/>
      <c r="BM7201" s="14"/>
      <c r="BN7201" s="14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2"/>
      <c r="L7202" s="12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4"/>
      <c r="BK7202" s="14"/>
      <c r="BL7202" s="14"/>
      <c r="BM7202" s="14"/>
      <c r="BN7202" s="14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2"/>
      <c r="L7203" s="12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4"/>
      <c r="BK7203" s="14"/>
      <c r="BL7203" s="14"/>
      <c r="BM7203" s="14"/>
      <c r="BN7203" s="14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2"/>
      <c r="L7204" s="12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4"/>
      <c r="BK7204" s="14"/>
      <c r="BL7204" s="14"/>
      <c r="BM7204" s="14"/>
      <c r="BN7204" s="14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2"/>
      <c r="L7205" s="12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4"/>
      <c r="BK7205" s="14"/>
      <c r="BL7205" s="14"/>
      <c r="BM7205" s="14"/>
      <c r="BN7205" s="14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2"/>
      <c r="L7206" s="12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4"/>
      <c r="BK7206" s="14"/>
      <c r="BL7206" s="14"/>
      <c r="BM7206" s="14"/>
      <c r="BN7206" s="14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2"/>
      <c r="L7207" s="12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4"/>
      <c r="BK7207" s="14"/>
      <c r="BL7207" s="14"/>
      <c r="BM7207" s="14"/>
      <c r="BN7207" s="14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2"/>
      <c r="L7208" s="12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4"/>
      <c r="BK7208" s="14"/>
      <c r="BL7208" s="14"/>
      <c r="BM7208" s="14"/>
      <c r="BN7208" s="14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2"/>
      <c r="L7209" s="12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4"/>
      <c r="BK7209" s="14"/>
      <c r="BL7209" s="14"/>
      <c r="BM7209" s="14"/>
      <c r="BN7209" s="14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2"/>
      <c r="L7210" s="12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4"/>
      <c r="BK7210" s="14"/>
      <c r="BL7210" s="14"/>
      <c r="BM7210" s="14"/>
      <c r="BN7210" s="14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2"/>
      <c r="L7211" s="12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4"/>
      <c r="BK7211" s="14"/>
      <c r="BL7211" s="14"/>
      <c r="BM7211" s="14"/>
      <c r="BN7211" s="14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2"/>
      <c r="L7212" s="12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4"/>
      <c r="BK7212" s="14"/>
      <c r="BL7212" s="14"/>
      <c r="BM7212" s="14"/>
      <c r="BN7212" s="14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2"/>
      <c r="L7213" s="12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4"/>
      <c r="BK7213" s="14"/>
      <c r="BL7213" s="14"/>
      <c r="BM7213" s="14"/>
      <c r="BN7213" s="14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2"/>
      <c r="L7214" s="12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4"/>
      <c r="BK7214" s="14"/>
      <c r="BL7214" s="14"/>
      <c r="BM7214" s="14"/>
      <c r="BN7214" s="14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2"/>
      <c r="L7215" s="12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4"/>
      <c r="BK7215" s="14"/>
      <c r="BL7215" s="14"/>
      <c r="BM7215" s="14"/>
      <c r="BN7215" s="14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2"/>
      <c r="L7216" s="12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4"/>
      <c r="BK7216" s="14"/>
      <c r="BL7216" s="14"/>
      <c r="BM7216" s="14"/>
      <c r="BN7216" s="14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2"/>
      <c r="L7217" s="12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4"/>
      <c r="BK7217" s="14"/>
      <c r="BL7217" s="14"/>
      <c r="BM7217" s="14"/>
      <c r="BN7217" s="14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2"/>
      <c r="L7218" s="12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4"/>
      <c r="BK7218" s="14"/>
      <c r="BL7218" s="14"/>
      <c r="BM7218" s="14"/>
      <c r="BN7218" s="14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2"/>
      <c r="L7219" s="12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4"/>
      <c r="BK7219" s="14"/>
      <c r="BL7219" s="14"/>
      <c r="BM7219" s="14"/>
      <c r="BN7219" s="14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2"/>
      <c r="L7220" s="12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4"/>
      <c r="BK7220" s="14"/>
      <c r="BL7220" s="14"/>
      <c r="BM7220" s="14"/>
      <c r="BN7220" s="14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2"/>
      <c r="L7221" s="12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4"/>
      <c r="BK7221" s="14"/>
      <c r="BL7221" s="14"/>
      <c r="BM7221" s="14"/>
      <c r="BN7221" s="14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2"/>
      <c r="L7222" s="12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4"/>
      <c r="BK7222" s="14"/>
      <c r="BL7222" s="14"/>
      <c r="BM7222" s="14"/>
      <c r="BN7222" s="14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2"/>
      <c r="L7223" s="12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4"/>
      <c r="BK7223" s="14"/>
      <c r="BL7223" s="14"/>
      <c r="BM7223" s="14"/>
      <c r="BN7223" s="14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2"/>
      <c r="L7224" s="12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4"/>
      <c r="BK7224" s="14"/>
      <c r="BL7224" s="14"/>
      <c r="BM7224" s="14"/>
      <c r="BN7224" s="14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2"/>
      <c r="L7225" s="12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4"/>
      <c r="BK7225" s="14"/>
      <c r="BL7225" s="14"/>
      <c r="BM7225" s="14"/>
      <c r="BN7225" s="14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2"/>
      <c r="L7226" s="12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4"/>
      <c r="BK7226" s="14"/>
      <c r="BL7226" s="14"/>
      <c r="BM7226" s="14"/>
      <c r="BN7226" s="14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2"/>
      <c r="L7227" s="12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4"/>
      <c r="BK7227" s="14"/>
      <c r="BL7227" s="14"/>
      <c r="BM7227" s="14"/>
      <c r="BN7227" s="14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2"/>
      <c r="L7228" s="12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4"/>
      <c r="BK7228" s="14"/>
      <c r="BL7228" s="14"/>
      <c r="BM7228" s="14"/>
      <c r="BN7228" s="14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2"/>
      <c r="L7229" s="12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4"/>
      <c r="BK7229" s="14"/>
      <c r="BL7229" s="14"/>
      <c r="BM7229" s="14"/>
      <c r="BN7229" s="14"/>
    </row>
    <row r="7230" spans="4:66" s="15" customFormat="1" x14ac:dyDescent="0.25">
      <c r="K7230" s="17"/>
      <c r="L7230" s="17"/>
      <c r="M7230" s="18"/>
      <c r="N7230" s="18"/>
      <c r="O7230" s="18"/>
      <c r="P7230" s="18"/>
      <c r="Q7230" s="18"/>
      <c r="R7230" s="18"/>
      <c r="S7230" s="18"/>
      <c r="T7230" s="18"/>
      <c r="U7230" s="18"/>
      <c r="V7230" s="18"/>
      <c r="W7230" s="18"/>
      <c r="X7230" s="18"/>
      <c r="Y7230" s="18"/>
      <c r="Z7230" s="18"/>
      <c r="AA7230" s="18"/>
      <c r="AB7230" s="18"/>
      <c r="AC7230" s="18"/>
      <c r="AD7230" s="18"/>
      <c r="AE7230" s="18"/>
      <c r="AF7230" s="18"/>
      <c r="AG7230" s="18"/>
      <c r="AH7230" s="18"/>
      <c r="AI7230" s="18"/>
      <c r="AJ7230" s="18"/>
      <c r="AK7230" s="18"/>
      <c r="AL7230" s="18"/>
      <c r="AM7230" s="18"/>
      <c r="AN7230" s="18"/>
      <c r="AO7230" s="18"/>
      <c r="AP7230" s="18"/>
      <c r="AQ7230" s="18"/>
      <c r="AR7230" s="18"/>
      <c r="AS7230" s="18"/>
      <c r="AT7230" s="18"/>
      <c r="AU7230" s="18"/>
      <c r="AV7230" s="18"/>
      <c r="AW7230" s="18"/>
      <c r="AX7230" s="18"/>
      <c r="AY7230" s="18"/>
      <c r="AZ7230" s="18"/>
      <c r="BA7230" s="18"/>
      <c r="BB7230" s="18"/>
      <c r="BC7230" s="18"/>
      <c r="BD7230" s="18"/>
      <c r="BE7230" s="18"/>
      <c r="BF7230" s="18"/>
      <c r="BG7230" s="18"/>
      <c r="BH7230" s="18"/>
      <c r="BI7230" s="18"/>
      <c r="BJ7230" s="19"/>
      <c r="BK7230" s="19"/>
      <c r="BL7230" s="19"/>
      <c r="BM7230" s="19"/>
      <c r="BN7230" s="19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2"/>
      <c r="L7231" s="12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4"/>
      <c r="BK7231" s="14"/>
      <c r="BL7231" s="14"/>
      <c r="BM7231" s="14"/>
      <c r="BN7231" s="14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2"/>
      <c r="L7232" s="12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4"/>
      <c r="BK7232" s="14"/>
      <c r="BL7232" s="14"/>
      <c r="BM7232" s="14"/>
      <c r="BN7232" s="14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2"/>
      <c r="L7233" s="12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4"/>
      <c r="BK7233" s="14"/>
      <c r="BL7233" s="14"/>
      <c r="BM7233" s="14"/>
      <c r="BN7233" s="14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2"/>
      <c r="L7234" s="12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4"/>
      <c r="BK7234" s="14"/>
      <c r="BL7234" s="14"/>
      <c r="BM7234" s="14"/>
      <c r="BN7234" s="14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2"/>
      <c r="L7235" s="12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4"/>
      <c r="BK7235" s="14"/>
      <c r="BL7235" s="14"/>
      <c r="BM7235" s="14"/>
      <c r="BN7235" s="14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2"/>
      <c r="L7236" s="12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4"/>
      <c r="BK7236" s="14"/>
      <c r="BL7236" s="14"/>
      <c r="BM7236" s="14"/>
      <c r="BN7236" s="14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2"/>
      <c r="L7237" s="12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4"/>
      <c r="BK7237" s="14"/>
      <c r="BL7237" s="14"/>
      <c r="BM7237" s="14"/>
      <c r="BN7237" s="14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2"/>
      <c r="L7238" s="12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4"/>
      <c r="BK7238" s="14"/>
      <c r="BL7238" s="14"/>
      <c r="BM7238" s="14"/>
      <c r="BN7238" s="14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2"/>
      <c r="L7239" s="12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4"/>
      <c r="BK7239" s="14"/>
      <c r="BL7239" s="14"/>
      <c r="BM7239" s="14"/>
      <c r="BN7239" s="14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2"/>
      <c r="L7240" s="12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4"/>
      <c r="BK7240" s="14"/>
      <c r="BL7240" s="14"/>
      <c r="BM7240" s="14"/>
      <c r="BN7240" s="14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2"/>
      <c r="L7241" s="12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4"/>
      <c r="BK7241" s="14"/>
      <c r="BL7241" s="14"/>
      <c r="BM7241" s="14"/>
      <c r="BN7241" s="14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2"/>
      <c r="L7242" s="12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4"/>
      <c r="BK7242" s="14"/>
      <c r="BL7242" s="14"/>
      <c r="BM7242" s="14"/>
      <c r="BN7242" s="14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2"/>
      <c r="L7243" s="12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4"/>
      <c r="BK7243" s="14"/>
      <c r="BL7243" s="14"/>
      <c r="BM7243" s="14"/>
      <c r="BN7243" s="14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2"/>
      <c r="L7244" s="12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4"/>
      <c r="BK7244" s="14"/>
      <c r="BL7244" s="14"/>
      <c r="BM7244" s="14"/>
      <c r="BN7244" s="14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2"/>
      <c r="L7245" s="12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4"/>
      <c r="BK7245" s="14"/>
      <c r="BL7245" s="14"/>
      <c r="BM7245" s="14"/>
      <c r="BN7245" s="14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2"/>
      <c r="L7246" s="12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4"/>
      <c r="BK7246" s="14"/>
      <c r="BL7246" s="14"/>
      <c r="BM7246" s="14"/>
      <c r="BN7246" s="14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2"/>
      <c r="L7247" s="12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4"/>
      <c r="BK7247" s="14"/>
      <c r="BL7247" s="14"/>
      <c r="BM7247" s="14"/>
      <c r="BN7247" s="14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2"/>
      <c r="L7248" s="12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4"/>
      <c r="BK7248" s="14"/>
      <c r="BL7248" s="14"/>
      <c r="BM7248" s="14"/>
      <c r="BN7248" s="14"/>
    </row>
    <row r="7249" spans="4:66" s="15" customFormat="1" x14ac:dyDescent="0.25">
      <c r="K7249" s="17"/>
      <c r="L7249" s="17"/>
      <c r="M7249" s="18"/>
      <c r="N7249" s="18"/>
      <c r="O7249" s="18"/>
      <c r="P7249" s="18"/>
      <c r="Q7249" s="18"/>
      <c r="R7249" s="18"/>
      <c r="S7249" s="18"/>
      <c r="T7249" s="18"/>
      <c r="U7249" s="18"/>
      <c r="V7249" s="18"/>
      <c r="W7249" s="18"/>
      <c r="X7249" s="18"/>
      <c r="Y7249" s="18"/>
      <c r="Z7249" s="18"/>
      <c r="AA7249" s="18"/>
      <c r="AB7249" s="18"/>
      <c r="AC7249" s="18"/>
      <c r="AD7249" s="18"/>
      <c r="AE7249" s="18"/>
      <c r="AF7249" s="18"/>
      <c r="AG7249" s="18"/>
      <c r="AH7249" s="18"/>
      <c r="AI7249" s="18"/>
      <c r="AJ7249" s="18"/>
      <c r="AK7249" s="18"/>
      <c r="AL7249" s="18"/>
      <c r="AM7249" s="18"/>
      <c r="AN7249" s="18"/>
      <c r="AO7249" s="18"/>
      <c r="AP7249" s="18"/>
      <c r="AQ7249" s="18"/>
      <c r="AR7249" s="18"/>
      <c r="AS7249" s="18"/>
      <c r="AT7249" s="18"/>
      <c r="AU7249" s="18"/>
      <c r="AV7249" s="18"/>
      <c r="AW7249" s="18"/>
      <c r="AX7249" s="18"/>
      <c r="AY7249" s="18"/>
      <c r="AZ7249" s="18"/>
      <c r="BA7249" s="18"/>
      <c r="BB7249" s="18"/>
      <c r="BC7249" s="18"/>
      <c r="BD7249" s="18"/>
      <c r="BE7249" s="18"/>
      <c r="BF7249" s="18"/>
      <c r="BG7249" s="18"/>
      <c r="BH7249" s="18"/>
      <c r="BI7249" s="18"/>
      <c r="BJ7249" s="19"/>
      <c r="BK7249" s="19"/>
      <c r="BL7249" s="19"/>
      <c r="BM7249" s="19"/>
      <c r="BN7249" s="19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2"/>
      <c r="L7250" s="12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4"/>
      <c r="BK7250" s="14"/>
      <c r="BL7250" s="14"/>
      <c r="BM7250" s="14"/>
      <c r="BN7250" s="14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2"/>
      <c r="L7251" s="12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4"/>
      <c r="BK7251" s="14"/>
      <c r="BL7251" s="14"/>
      <c r="BM7251" s="14"/>
      <c r="BN7251" s="14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2"/>
      <c r="L7252" s="12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4"/>
      <c r="BK7252" s="14"/>
      <c r="BL7252" s="14"/>
      <c r="BM7252" s="14"/>
      <c r="BN7252" s="14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2"/>
      <c r="L7253" s="12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4"/>
      <c r="BK7253" s="14"/>
      <c r="BL7253" s="14"/>
      <c r="BM7253" s="14"/>
      <c r="BN7253" s="14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2"/>
      <c r="L7254" s="12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4"/>
      <c r="BK7254" s="14"/>
      <c r="BL7254" s="14"/>
      <c r="BM7254" s="14"/>
      <c r="BN7254" s="14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2"/>
      <c r="L7255" s="12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4"/>
      <c r="BK7255" s="14"/>
      <c r="BL7255" s="14"/>
      <c r="BM7255" s="14"/>
      <c r="BN7255" s="14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2"/>
      <c r="L7256" s="12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4"/>
      <c r="BK7256" s="14"/>
      <c r="BL7256" s="14"/>
      <c r="BM7256" s="14"/>
      <c r="BN7256" s="14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2"/>
      <c r="L7257" s="12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4"/>
      <c r="BK7257" s="14"/>
      <c r="BL7257" s="14"/>
      <c r="BM7257" s="14"/>
      <c r="BN7257" s="14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2"/>
      <c r="L7258" s="12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4"/>
      <c r="BK7258" s="14"/>
      <c r="BL7258" s="14"/>
      <c r="BM7258" s="14"/>
      <c r="BN7258" s="14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2"/>
      <c r="L7259" s="12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4"/>
      <c r="BK7259" s="14"/>
      <c r="BL7259" s="14"/>
      <c r="BM7259" s="14"/>
      <c r="BN7259" s="14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2"/>
      <c r="L7260" s="12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4"/>
      <c r="BK7260" s="14"/>
      <c r="BL7260" s="14"/>
      <c r="BM7260" s="14"/>
      <c r="BN7260" s="14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2"/>
      <c r="L7261" s="12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4"/>
      <c r="BK7261" s="14"/>
      <c r="BL7261" s="14"/>
      <c r="BM7261" s="14"/>
      <c r="BN7261" s="14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2"/>
      <c r="L7262" s="12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4"/>
      <c r="BK7262" s="14"/>
      <c r="BL7262" s="14"/>
      <c r="BM7262" s="14"/>
      <c r="BN7262" s="14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2"/>
      <c r="L7263" s="12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4"/>
      <c r="BK7263" s="14"/>
      <c r="BL7263" s="14"/>
      <c r="BM7263" s="14"/>
      <c r="BN7263" s="14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2"/>
      <c r="L7264" s="12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4"/>
      <c r="BK7264" s="14"/>
      <c r="BL7264" s="14"/>
      <c r="BM7264" s="14"/>
      <c r="BN7264" s="14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2"/>
      <c r="L7265" s="12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4"/>
      <c r="BK7265" s="14"/>
      <c r="BL7265" s="14"/>
      <c r="BM7265" s="14"/>
      <c r="BN7265" s="14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2"/>
      <c r="L7266" s="12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4"/>
      <c r="BK7266" s="14"/>
      <c r="BL7266" s="14"/>
      <c r="BM7266" s="14"/>
      <c r="BN7266" s="14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2"/>
      <c r="L7267" s="12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4"/>
      <c r="BK7267" s="14"/>
      <c r="BL7267" s="14"/>
      <c r="BM7267" s="14"/>
      <c r="BN7267" s="14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2"/>
      <c r="L7268" s="12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4"/>
      <c r="BK7268" s="14"/>
      <c r="BL7268" s="14"/>
      <c r="BM7268" s="14"/>
      <c r="BN7268" s="14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2"/>
      <c r="L7269" s="12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4"/>
      <c r="BK7269" s="14"/>
      <c r="BL7269" s="14"/>
      <c r="BM7269" s="14"/>
      <c r="BN7269" s="14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2"/>
      <c r="L7270" s="12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4"/>
      <c r="BK7270" s="14"/>
      <c r="BL7270" s="14"/>
      <c r="BM7270" s="14"/>
      <c r="BN7270" s="14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2"/>
      <c r="L7271" s="12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4"/>
      <c r="BK7271" s="14"/>
      <c r="BL7271" s="14"/>
      <c r="BM7271" s="14"/>
      <c r="BN7271" s="14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2"/>
      <c r="L7272" s="12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4"/>
      <c r="BK7272" s="14"/>
      <c r="BL7272" s="14"/>
      <c r="BM7272" s="14"/>
      <c r="BN7272" s="14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2"/>
      <c r="L7273" s="12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4"/>
      <c r="BK7273" s="14"/>
      <c r="BL7273" s="14"/>
      <c r="BM7273" s="14"/>
      <c r="BN7273" s="14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2"/>
      <c r="L7274" s="12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4"/>
      <c r="BK7274" s="14"/>
      <c r="BL7274" s="14"/>
      <c r="BM7274" s="14"/>
      <c r="BN7274" s="14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2"/>
      <c r="L7275" s="12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4"/>
      <c r="BK7275" s="14"/>
      <c r="BL7275" s="14"/>
      <c r="BM7275" s="14"/>
      <c r="BN7275" s="14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2"/>
      <c r="L7276" s="12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4"/>
      <c r="BK7276" s="14"/>
      <c r="BL7276" s="14"/>
      <c r="BM7276" s="14"/>
      <c r="BN7276" s="14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2"/>
      <c r="L7277" s="12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4"/>
      <c r="BK7277" s="14"/>
      <c r="BL7277" s="14"/>
      <c r="BM7277" s="14"/>
      <c r="BN7277" s="14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2"/>
      <c r="L7278" s="12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4"/>
      <c r="BK7278" s="14"/>
      <c r="BL7278" s="14"/>
      <c r="BM7278" s="14"/>
      <c r="BN7278" s="14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2"/>
      <c r="L7279" s="12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4"/>
      <c r="BK7279" s="14"/>
      <c r="BL7279" s="14"/>
      <c r="BM7279" s="14"/>
      <c r="BN7279" s="14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2"/>
      <c r="L7280" s="12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4"/>
      <c r="BK7280" s="14"/>
      <c r="BL7280" s="14"/>
      <c r="BM7280" s="14"/>
      <c r="BN7280" s="14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2"/>
      <c r="L7281" s="12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4"/>
      <c r="BK7281" s="14"/>
      <c r="BL7281" s="14"/>
      <c r="BM7281" s="14"/>
      <c r="BN7281" s="14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2"/>
      <c r="L7282" s="12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4"/>
      <c r="BK7282" s="14"/>
      <c r="BL7282" s="14"/>
      <c r="BM7282" s="14"/>
      <c r="BN7282" s="14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2"/>
      <c r="L7283" s="12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4"/>
      <c r="BK7283" s="14"/>
      <c r="BL7283" s="14"/>
      <c r="BM7283" s="14"/>
      <c r="BN7283" s="14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2"/>
      <c r="L7284" s="12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4"/>
      <c r="BK7284" s="14"/>
      <c r="BL7284" s="14"/>
      <c r="BM7284" s="14"/>
      <c r="BN7284" s="14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2"/>
      <c r="L7285" s="12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4"/>
      <c r="BK7285" s="14"/>
      <c r="BL7285" s="14"/>
      <c r="BM7285" s="14"/>
      <c r="BN7285" s="14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2"/>
      <c r="L7286" s="12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4"/>
      <c r="BK7286" s="14"/>
      <c r="BL7286" s="14"/>
      <c r="BM7286" s="14"/>
      <c r="BN7286" s="14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2"/>
      <c r="L7287" s="12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4"/>
      <c r="BK7287" s="14"/>
      <c r="BL7287" s="14"/>
      <c r="BM7287" s="14"/>
      <c r="BN7287" s="14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2"/>
      <c r="L7288" s="12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4"/>
      <c r="BK7288" s="14"/>
      <c r="BL7288" s="14"/>
      <c r="BM7288" s="14"/>
      <c r="BN7288" s="14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2"/>
      <c r="L7289" s="12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4"/>
      <c r="BK7289" s="14"/>
      <c r="BL7289" s="14"/>
      <c r="BM7289" s="14"/>
      <c r="BN7289" s="14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2"/>
      <c r="L7290" s="12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4"/>
      <c r="BK7290" s="14"/>
      <c r="BL7290" s="14"/>
      <c r="BM7290" s="14"/>
      <c r="BN7290" s="14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2"/>
      <c r="L7291" s="12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4"/>
      <c r="BK7291" s="14"/>
      <c r="BL7291" s="14"/>
      <c r="BM7291" s="14"/>
      <c r="BN7291" s="14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2"/>
      <c r="L7292" s="12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4"/>
      <c r="BK7292" s="14"/>
      <c r="BL7292" s="14"/>
      <c r="BM7292" s="14"/>
      <c r="BN7292" s="14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2"/>
      <c r="L7293" s="12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4"/>
      <c r="BK7293" s="14"/>
      <c r="BL7293" s="14"/>
      <c r="BM7293" s="14"/>
      <c r="BN7293" s="14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2"/>
      <c r="L7294" s="12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4"/>
      <c r="BK7294" s="14"/>
      <c r="BL7294" s="14"/>
      <c r="BM7294" s="14"/>
      <c r="BN7294" s="14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2"/>
      <c r="L7295" s="12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4"/>
      <c r="BK7295" s="14"/>
      <c r="BL7295" s="14"/>
      <c r="BM7295" s="14"/>
      <c r="BN7295" s="14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2"/>
      <c r="L7296" s="12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4"/>
      <c r="BK7296" s="14"/>
      <c r="BL7296" s="14"/>
      <c r="BM7296" s="14"/>
      <c r="BN7296" s="14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2"/>
      <c r="L7297" s="12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4"/>
      <c r="BK7297" s="14"/>
      <c r="BL7297" s="14"/>
      <c r="BM7297" s="14"/>
      <c r="BN7297" s="14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2"/>
      <c r="L7298" s="12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4"/>
      <c r="BK7298" s="14"/>
      <c r="BL7298" s="14"/>
      <c r="BM7298" s="14"/>
      <c r="BN7298" s="14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2"/>
      <c r="L7299" s="12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4"/>
      <c r="BK7299" s="14"/>
      <c r="BL7299" s="14"/>
      <c r="BM7299" s="14"/>
      <c r="BN7299" s="14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2"/>
      <c r="L7300" s="12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4"/>
      <c r="BK7300" s="14"/>
      <c r="BL7300" s="14"/>
      <c r="BM7300" s="14"/>
      <c r="BN7300" s="14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2"/>
      <c r="L7301" s="12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4"/>
      <c r="BK7301" s="14"/>
      <c r="BL7301" s="14"/>
      <c r="BM7301" s="14"/>
      <c r="BN7301" s="14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2"/>
      <c r="L7302" s="12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4"/>
      <c r="BK7302" s="14"/>
      <c r="BL7302" s="14"/>
      <c r="BM7302" s="14"/>
      <c r="BN7302" s="14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2"/>
      <c r="L7303" s="12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4"/>
      <c r="BK7303" s="14"/>
      <c r="BL7303" s="14"/>
      <c r="BM7303" s="14"/>
      <c r="BN7303" s="14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2"/>
      <c r="L7304" s="12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4"/>
      <c r="BK7304" s="14"/>
      <c r="BL7304" s="14"/>
      <c r="BM7304" s="14"/>
      <c r="BN7304" s="14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2"/>
      <c r="L7305" s="12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4"/>
      <c r="BK7305" s="14"/>
      <c r="BL7305" s="14"/>
      <c r="BM7305" s="14"/>
      <c r="BN7305" s="14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2"/>
      <c r="L7306" s="12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4"/>
      <c r="BK7306" s="14"/>
      <c r="BL7306" s="14"/>
      <c r="BM7306" s="14"/>
      <c r="BN7306" s="14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2"/>
      <c r="L7307" s="12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4"/>
      <c r="BK7307" s="14"/>
      <c r="BL7307" s="14"/>
      <c r="BM7307" s="14"/>
      <c r="BN7307" s="14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2"/>
      <c r="L7308" s="12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4"/>
      <c r="BK7308" s="14"/>
      <c r="BL7308" s="14"/>
      <c r="BM7308" s="14"/>
      <c r="BN7308" s="14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2"/>
      <c r="L7309" s="12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4"/>
      <c r="BK7309" s="14"/>
      <c r="BL7309" s="14"/>
      <c r="BM7309" s="14"/>
      <c r="BN7309" s="14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2"/>
      <c r="L7310" s="12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4"/>
      <c r="BK7310" s="14"/>
      <c r="BL7310" s="14"/>
      <c r="BM7310" s="14"/>
      <c r="BN7310" s="14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2"/>
      <c r="L7311" s="12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4"/>
      <c r="BK7311" s="14"/>
      <c r="BL7311" s="14"/>
      <c r="BM7311" s="14"/>
      <c r="BN7311" s="14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2"/>
      <c r="L7312" s="12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4"/>
      <c r="BK7312" s="14"/>
      <c r="BL7312" s="14"/>
      <c r="BM7312" s="14"/>
      <c r="BN7312" s="14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2"/>
      <c r="L7313" s="12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4"/>
      <c r="BK7313" s="14"/>
      <c r="BL7313" s="14"/>
      <c r="BM7313" s="14"/>
      <c r="BN7313" s="14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2"/>
      <c r="L7314" s="12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4"/>
      <c r="BK7314" s="14"/>
      <c r="BL7314" s="14"/>
      <c r="BM7314" s="14"/>
      <c r="BN7314" s="14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2"/>
      <c r="L7315" s="12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4"/>
      <c r="BK7315" s="14"/>
      <c r="BL7315" s="14"/>
      <c r="BM7315" s="14"/>
      <c r="BN7315" s="14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2"/>
      <c r="L7316" s="12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4"/>
      <c r="BK7316" s="14"/>
      <c r="BL7316" s="14"/>
      <c r="BM7316" s="14"/>
      <c r="BN7316" s="14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2"/>
      <c r="L7317" s="12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4"/>
      <c r="BK7317" s="14"/>
      <c r="BL7317" s="14"/>
      <c r="BM7317" s="14"/>
      <c r="BN7317" s="14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2"/>
      <c r="L7318" s="12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4"/>
      <c r="BK7318" s="14"/>
      <c r="BL7318" s="14"/>
      <c r="BM7318" s="14"/>
      <c r="BN7318" s="14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2"/>
      <c r="L7319" s="12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4"/>
      <c r="BK7319" s="14"/>
      <c r="BL7319" s="14"/>
      <c r="BM7319" s="14"/>
      <c r="BN7319" s="14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2"/>
      <c r="L7320" s="12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4"/>
      <c r="BK7320" s="14"/>
      <c r="BL7320" s="14"/>
      <c r="BM7320" s="14"/>
      <c r="BN7320" s="14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2"/>
      <c r="L7321" s="12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4"/>
      <c r="BK7321" s="14"/>
      <c r="BL7321" s="14"/>
      <c r="BM7321" s="14"/>
      <c r="BN7321" s="14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2"/>
      <c r="L7322" s="12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4"/>
      <c r="BK7322" s="14"/>
      <c r="BL7322" s="14"/>
      <c r="BM7322" s="14"/>
      <c r="BN7322" s="14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2"/>
      <c r="L7323" s="12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4"/>
      <c r="BK7323" s="14"/>
      <c r="BL7323" s="14"/>
      <c r="BM7323" s="14"/>
      <c r="BN7323" s="14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2"/>
      <c r="L7324" s="12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4"/>
      <c r="BK7324" s="14"/>
      <c r="BL7324" s="14"/>
      <c r="BM7324" s="14"/>
      <c r="BN7324" s="14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2"/>
      <c r="L7325" s="12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4"/>
      <c r="BK7325" s="14"/>
      <c r="BL7325" s="14"/>
      <c r="BM7325" s="14"/>
      <c r="BN7325" s="14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2"/>
      <c r="L7326" s="12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4"/>
      <c r="BK7326" s="14"/>
      <c r="BL7326" s="14"/>
      <c r="BM7326" s="14"/>
      <c r="BN7326" s="14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2"/>
      <c r="L7327" s="12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4"/>
      <c r="BK7327" s="14"/>
      <c r="BL7327" s="14"/>
      <c r="BM7327" s="14"/>
      <c r="BN7327" s="14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2"/>
      <c r="L7328" s="12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4"/>
      <c r="BK7328" s="14"/>
      <c r="BL7328" s="14"/>
      <c r="BM7328" s="14"/>
      <c r="BN7328" s="14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2"/>
      <c r="L7329" s="12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4"/>
      <c r="BK7329" s="14"/>
      <c r="BL7329" s="14"/>
      <c r="BM7329" s="14"/>
      <c r="BN7329" s="14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2"/>
      <c r="L7330" s="12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4"/>
      <c r="BK7330" s="14"/>
      <c r="BL7330" s="14"/>
      <c r="BM7330" s="14"/>
      <c r="BN7330" s="14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2"/>
      <c r="L7331" s="12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4"/>
      <c r="BK7331" s="14"/>
      <c r="BL7331" s="14"/>
      <c r="BM7331" s="14"/>
      <c r="BN7331" s="14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2"/>
      <c r="L7332" s="12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4"/>
      <c r="BK7332" s="14"/>
      <c r="BL7332" s="14"/>
      <c r="BM7332" s="14"/>
      <c r="BN7332" s="14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2"/>
      <c r="L7333" s="12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4"/>
      <c r="BK7333" s="14"/>
      <c r="BL7333" s="14"/>
      <c r="BM7333" s="14"/>
      <c r="BN7333" s="14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2"/>
      <c r="L7334" s="12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4"/>
      <c r="BK7334" s="14"/>
      <c r="BL7334" s="14"/>
      <c r="BM7334" s="14"/>
      <c r="BN7334" s="14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2"/>
      <c r="L7335" s="12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4"/>
      <c r="BK7335" s="14"/>
      <c r="BL7335" s="14"/>
      <c r="BM7335" s="14"/>
      <c r="BN7335" s="14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2"/>
      <c r="L7336" s="12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4"/>
      <c r="BK7336" s="14"/>
      <c r="BL7336" s="14"/>
      <c r="BM7336" s="14"/>
      <c r="BN7336" s="14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2"/>
      <c r="L7337" s="12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4"/>
      <c r="BK7337" s="14"/>
      <c r="BL7337" s="14"/>
      <c r="BM7337" s="14"/>
      <c r="BN7337" s="14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2"/>
      <c r="L7338" s="12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4"/>
      <c r="BK7338" s="14"/>
      <c r="BL7338" s="14"/>
      <c r="BM7338" s="14"/>
      <c r="BN7338" s="14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2"/>
      <c r="L7339" s="12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4"/>
      <c r="BK7339" s="14"/>
      <c r="BL7339" s="14"/>
      <c r="BM7339" s="14"/>
      <c r="BN7339" s="14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2"/>
      <c r="L7340" s="12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4"/>
      <c r="BK7340" s="14"/>
      <c r="BL7340" s="14"/>
      <c r="BM7340" s="14"/>
      <c r="BN7340" s="14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2"/>
      <c r="L7341" s="12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4"/>
      <c r="BK7341" s="14"/>
      <c r="BL7341" s="14"/>
      <c r="BM7341" s="14"/>
      <c r="BN7341" s="14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2"/>
      <c r="L7342" s="12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4"/>
      <c r="BK7342" s="14"/>
      <c r="BL7342" s="14"/>
      <c r="BM7342" s="14"/>
      <c r="BN7342" s="14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2"/>
      <c r="L7343" s="12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4"/>
      <c r="BK7343" s="14"/>
      <c r="BL7343" s="14"/>
      <c r="BM7343" s="14"/>
      <c r="BN7343" s="14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2"/>
      <c r="L7344" s="12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4"/>
      <c r="BK7344" s="14"/>
      <c r="BL7344" s="14"/>
      <c r="BM7344" s="14"/>
      <c r="BN7344" s="14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2"/>
      <c r="L7345" s="12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4"/>
      <c r="BK7345" s="14"/>
      <c r="BL7345" s="14"/>
      <c r="BM7345" s="14"/>
      <c r="BN7345" s="14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2"/>
      <c r="L7346" s="12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4"/>
      <c r="BK7346" s="14"/>
      <c r="BL7346" s="14"/>
      <c r="BM7346" s="14"/>
      <c r="BN7346" s="14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2"/>
      <c r="L7347" s="12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4"/>
      <c r="BK7347" s="14"/>
      <c r="BL7347" s="14"/>
      <c r="BM7347" s="14"/>
      <c r="BN7347" s="14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2"/>
      <c r="L7348" s="12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4"/>
      <c r="BK7348" s="14"/>
      <c r="BL7348" s="14"/>
      <c r="BM7348" s="14"/>
      <c r="BN7348" s="14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2"/>
      <c r="L7349" s="12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4"/>
      <c r="BK7349" s="14"/>
      <c r="BL7349" s="14"/>
      <c r="BM7349" s="14"/>
      <c r="BN7349" s="14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2"/>
      <c r="L7350" s="12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4"/>
      <c r="BK7350" s="14"/>
      <c r="BL7350" s="14"/>
      <c r="BM7350" s="14"/>
      <c r="BN7350" s="14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2"/>
      <c r="L7351" s="12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4"/>
      <c r="BK7351" s="14"/>
      <c r="BL7351" s="14"/>
      <c r="BM7351" s="14"/>
      <c r="BN7351" s="14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2"/>
      <c r="L7352" s="12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4"/>
      <c r="BK7352" s="14"/>
      <c r="BL7352" s="14"/>
      <c r="BM7352" s="14"/>
      <c r="BN7352" s="14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2"/>
      <c r="L7353" s="12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4"/>
      <c r="BK7353" s="14"/>
      <c r="BL7353" s="14"/>
      <c r="BM7353" s="14"/>
      <c r="BN7353" s="14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2"/>
      <c r="L7354" s="12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4"/>
      <c r="BK7354" s="14"/>
      <c r="BL7354" s="14"/>
      <c r="BM7354" s="14"/>
      <c r="BN7354" s="14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2"/>
      <c r="L7355" s="12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4"/>
      <c r="BK7355" s="14"/>
      <c r="BL7355" s="14"/>
      <c r="BM7355" s="14"/>
      <c r="BN7355" s="14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2"/>
      <c r="L7356" s="12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4"/>
      <c r="BK7356" s="14"/>
      <c r="BL7356" s="14"/>
      <c r="BM7356" s="14"/>
      <c r="BN7356" s="14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2"/>
      <c r="L7357" s="12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4"/>
      <c r="BK7357" s="14"/>
      <c r="BL7357" s="14"/>
      <c r="BM7357" s="14"/>
      <c r="BN7357" s="14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2"/>
      <c r="L7358" s="12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4"/>
      <c r="BK7358" s="14"/>
      <c r="BL7358" s="14"/>
      <c r="BM7358" s="14"/>
      <c r="BN7358" s="14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2"/>
      <c r="L7359" s="12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4"/>
      <c r="BK7359" s="14"/>
      <c r="BL7359" s="14"/>
      <c r="BM7359" s="14"/>
      <c r="BN7359" s="14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2"/>
      <c r="L7360" s="12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4"/>
      <c r="BK7360" s="14"/>
      <c r="BL7360" s="14"/>
      <c r="BM7360" s="14"/>
      <c r="BN7360" s="14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2"/>
      <c r="L7361" s="12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4"/>
      <c r="BK7361" s="14"/>
      <c r="BL7361" s="14"/>
      <c r="BM7361" s="14"/>
      <c r="BN7361" s="14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2"/>
      <c r="L7362" s="12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4"/>
      <c r="BK7362" s="14"/>
      <c r="BL7362" s="14"/>
      <c r="BM7362" s="14"/>
      <c r="BN7362" s="14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2"/>
      <c r="L7363" s="12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4"/>
      <c r="BK7363" s="14"/>
      <c r="BL7363" s="14"/>
      <c r="BM7363" s="14"/>
      <c r="BN7363" s="14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2"/>
      <c r="L7364" s="12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4"/>
      <c r="BK7364" s="14"/>
      <c r="BL7364" s="14"/>
      <c r="BM7364" s="14"/>
      <c r="BN7364" s="14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2"/>
      <c r="L7365" s="12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4"/>
      <c r="BK7365" s="14"/>
      <c r="BL7365" s="14"/>
      <c r="BM7365" s="14"/>
      <c r="BN7365" s="14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2"/>
      <c r="L7366" s="12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4"/>
      <c r="BK7366" s="14"/>
      <c r="BL7366" s="14"/>
      <c r="BM7366" s="14"/>
      <c r="BN7366" s="14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2"/>
      <c r="L7367" s="12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4"/>
      <c r="BK7367" s="14"/>
      <c r="BL7367" s="14"/>
      <c r="BM7367" s="14"/>
      <c r="BN7367" s="14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2"/>
      <c r="L7368" s="12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4"/>
      <c r="BK7368" s="14"/>
      <c r="BL7368" s="14"/>
      <c r="BM7368" s="14"/>
      <c r="BN7368" s="14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2"/>
      <c r="L7369" s="12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4"/>
      <c r="BK7369" s="14"/>
      <c r="BL7369" s="14"/>
      <c r="BM7369" s="14"/>
      <c r="BN7369" s="14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2"/>
      <c r="L7370" s="12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4"/>
      <c r="BK7370" s="14"/>
      <c r="BL7370" s="14"/>
      <c r="BM7370" s="14"/>
      <c r="BN7370" s="14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2"/>
      <c r="L7371" s="12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4"/>
      <c r="BK7371" s="14"/>
      <c r="BL7371" s="14"/>
      <c r="BM7371" s="14"/>
      <c r="BN7371" s="14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2"/>
      <c r="L7372" s="12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4"/>
      <c r="BK7372" s="14"/>
      <c r="BL7372" s="14"/>
      <c r="BM7372" s="14"/>
      <c r="BN7372" s="14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2"/>
      <c r="L7373" s="12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4"/>
      <c r="BK7373" s="14"/>
      <c r="BL7373" s="14"/>
      <c r="BM7373" s="14"/>
      <c r="BN7373" s="14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2"/>
      <c r="L7374" s="12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4"/>
      <c r="BK7374" s="14"/>
      <c r="BL7374" s="14"/>
      <c r="BM7374" s="14"/>
      <c r="BN7374" s="14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2"/>
      <c r="L7375" s="12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4"/>
      <c r="BK7375" s="14"/>
      <c r="BL7375" s="14"/>
      <c r="BM7375" s="14"/>
      <c r="BN7375" s="14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2"/>
      <c r="L7376" s="12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4"/>
      <c r="BK7376" s="14"/>
      <c r="BL7376" s="14"/>
      <c r="BM7376" s="14"/>
      <c r="BN7376" s="14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2"/>
      <c r="L7377" s="12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4"/>
      <c r="BK7377" s="14"/>
      <c r="BL7377" s="14"/>
      <c r="BM7377" s="14"/>
      <c r="BN7377" s="14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2"/>
      <c r="L7378" s="12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4"/>
      <c r="BK7378" s="14"/>
      <c r="BL7378" s="14"/>
      <c r="BM7378" s="14"/>
      <c r="BN7378" s="14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2"/>
      <c r="L7379" s="12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4"/>
      <c r="BK7379" s="14"/>
      <c r="BL7379" s="14"/>
      <c r="BM7379" s="14"/>
      <c r="BN7379" s="14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2"/>
      <c r="L7380" s="12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4"/>
      <c r="BK7380" s="14"/>
      <c r="BL7380" s="14"/>
      <c r="BM7380" s="14"/>
      <c r="BN7380" s="14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2"/>
      <c r="L7381" s="12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4"/>
      <c r="BK7381" s="14"/>
      <c r="BL7381" s="14"/>
      <c r="BM7381" s="14"/>
      <c r="BN7381" s="14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2"/>
      <c r="L7382" s="12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4"/>
      <c r="BK7382" s="14"/>
      <c r="BL7382" s="14"/>
      <c r="BM7382" s="14"/>
      <c r="BN7382" s="14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2"/>
      <c r="L7383" s="12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4"/>
      <c r="BK7383" s="14"/>
      <c r="BL7383" s="14"/>
      <c r="BM7383" s="14"/>
      <c r="BN7383" s="14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2"/>
      <c r="L7384" s="12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4"/>
      <c r="BK7384" s="14"/>
      <c r="BL7384" s="14"/>
      <c r="BM7384" s="14"/>
      <c r="BN7384" s="14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2"/>
      <c r="L7385" s="12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4"/>
      <c r="BK7385" s="14"/>
      <c r="BL7385" s="14"/>
      <c r="BM7385" s="14"/>
      <c r="BN7385" s="14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2"/>
      <c r="L7386" s="12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4"/>
      <c r="BK7386" s="14"/>
      <c r="BL7386" s="14"/>
      <c r="BM7386" s="14"/>
      <c r="BN7386" s="14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2"/>
      <c r="L7387" s="12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4"/>
      <c r="BK7387" s="14"/>
      <c r="BL7387" s="14"/>
      <c r="BM7387" s="14"/>
      <c r="BN7387" s="14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2"/>
      <c r="L7388" s="12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4"/>
      <c r="BK7388" s="14"/>
      <c r="BL7388" s="14"/>
      <c r="BM7388" s="14"/>
      <c r="BN7388" s="14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2"/>
      <c r="L7389" s="12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4"/>
      <c r="BK7389" s="14"/>
      <c r="BL7389" s="14"/>
      <c r="BM7389" s="14"/>
      <c r="BN7389" s="14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2"/>
      <c r="L7390" s="12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4"/>
      <c r="BK7390" s="14"/>
      <c r="BL7390" s="14"/>
      <c r="BM7390" s="14"/>
      <c r="BN7390" s="14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2"/>
      <c r="L7391" s="12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4"/>
      <c r="BK7391" s="14"/>
      <c r="BL7391" s="14"/>
      <c r="BM7391" s="14"/>
      <c r="BN7391" s="14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2"/>
      <c r="L7392" s="12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4"/>
      <c r="BK7392" s="14"/>
      <c r="BL7392" s="14"/>
      <c r="BM7392" s="14"/>
      <c r="BN7392" s="14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2"/>
      <c r="L7393" s="12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4"/>
      <c r="BK7393" s="14"/>
      <c r="BL7393" s="14"/>
      <c r="BM7393" s="14"/>
      <c r="BN7393" s="14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2"/>
      <c r="L7394" s="12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4"/>
      <c r="BK7394" s="14"/>
      <c r="BL7394" s="14"/>
      <c r="BM7394" s="14"/>
      <c r="BN7394" s="14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2"/>
      <c r="L7395" s="12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4"/>
      <c r="BK7395" s="14"/>
      <c r="BL7395" s="14"/>
      <c r="BM7395" s="14"/>
      <c r="BN7395" s="14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2"/>
      <c r="L7396" s="12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4"/>
      <c r="BK7396" s="14"/>
      <c r="BL7396" s="14"/>
      <c r="BM7396" s="14"/>
      <c r="BN7396" s="14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2"/>
      <c r="L7397" s="12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4"/>
      <c r="BK7397" s="14"/>
      <c r="BL7397" s="14"/>
      <c r="BM7397" s="14"/>
      <c r="BN7397" s="14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2"/>
      <c r="L7398" s="12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4"/>
      <c r="BK7398" s="14"/>
      <c r="BL7398" s="14"/>
      <c r="BM7398" s="14"/>
      <c r="BN7398" s="14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2"/>
      <c r="L7399" s="12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4"/>
      <c r="BK7399" s="14"/>
      <c r="BL7399" s="14"/>
      <c r="BM7399" s="14"/>
      <c r="BN7399" s="14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2"/>
      <c r="L7400" s="12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4"/>
      <c r="BK7400" s="14"/>
      <c r="BL7400" s="14"/>
      <c r="BM7400" s="14"/>
      <c r="BN7400" s="14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2"/>
      <c r="L7401" s="12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4"/>
      <c r="BK7401" s="14"/>
      <c r="BL7401" s="14"/>
      <c r="BM7401" s="14"/>
      <c r="BN7401" s="14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2"/>
      <c r="L7402" s="12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4"/>
      <c r="BK7402" s="14"/>
      <c r="BL7402" s="14"/>
      <c r="BM7402" s="14"/>
      <c r="BN7402" s="14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2"/>
      <c r="L7403" s="12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4"/>
      <c r="BK7403" s="14"/>
      <c r="BL7403" s="14"/>
      <c r="BM7403" s="14"/>
      <c r="BN7403" s="14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2"/>
      <c r="L7404" s="12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4"/>
      <c r="BK7404" s="14"/>
      <c r="BL7404" s="14"/>
      <c r="BM7404" s="14"/>
      <c r="BN7404" s="14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2"/>
      <c r="L7405" s="12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4"/>
      <c r="BK7405" s="14"/>
      <c r="BL7405" s="14"/>
      <c r="BM7405" s="14"/>
      <c r="BN7405" s="14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2"/>
      <c r="L7406" s="12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4"/>
      <c r="BK7406" s="14"/>
      <c r="BL7406" s="14"/>
      <c r="BM7406" s="14"/>
      <c r="BN7406" s="14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2"/>
      <c r="L7407" s="12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4"/>
      <c r="BK7407" s="14"/>
      <c r="BL7407" s="14"/>
      <c r="BM7407" s="14"/>
      <c r="BN7407" s="14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2"/>
      <c r="L7408" s="12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4"/>
      <c r="BK7408" s="14"/>
      <c r="BL7408" s="14"/>
      <c r="BM7408" s="14"/>
      <c r="BN7408" s="14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2"/>
      <c r="L7409" s="12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4"/>
      <c r="BK7409" s="14"/>
      <c r="BL7409" s="14"/>
      <c r="BM7409" s="14"/>
      <c r="BN7409" s="14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2"/>
      <c r="L7410" s="12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4"/>
      <c r="BK7410" s="14"/>
      <c r="BL7410" s="14"/>
      <c r="BM7410" s="14"/>
      <c r="BN7410" s="14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2"/>
      <c r="L7411" s="12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4"/>
      <c r="BK7411" s="14"/>
      <c r="BL7411" s="14"/>
      <c r="BM7411" s="14"/>
      <c r="BN7411" s="14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2"/>
      <c r="L7412" s="12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4"/>
      <c r="BK7412" s="14"/>
      <c r="BL7412" s="14"/>
      <c r="BM7412" s="14"/>
      <c r="BN7412" s="14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2"/>
      <c r="L7413" s="12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4"/>
      <c r="BK7413" s="14"/>
      <c r="BL7413" s="14"/>
      <c r="BM7413" s="14"/>
      <c r="BN7413" s="14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2"/>
      <c r="L7414" s="12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4"/>
      <c r="BK7414" s="14"/>
      <c r="BL7414" s="14"/>
      <c r="BM7414" s="14"/>
      <c r="BN7414" s="14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2"/>
      <c r="L7415" s="12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4"/>
      <c r="BK7415" s="14"/>
      <c r="BL7415" s="14"/>
      <c r="BM7415" s="14"/>
      <c r="BN7415" s="14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2"/>
      <c r="L7416" s="12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4"/>
      <c r="BK7416" s="14"/>
      <c r="BL7416" s="14"/>
      <c r="BM7416" s="14"/>
      <c r="BN7416" s="14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2"/>
      <c r="L7417" s="12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4"/>
      <c r="BK7417" s="14"/>
      <c r="BL7417" s="14"/>
      <c r="BM7417" s="14"/>
      <c r="BN7417" s="14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2"/>
      <c r="L7418" s="12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4"/>
      <c r="BK7418" s="14"/>
      <c r="BL7418" s="14"/>
      <c r="BM7418" s="14"/>
      <c r="BN7418" s="14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2"/>
      <c r="L7419" s="12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4"/>
      <c r="BK7419" s="14"/>
      <c r="BL7419" s="14"/>
      <c r="BM7419" s="14"/>
      <c r="BN7419" s="14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2"/>
      <c r="L7420" s="12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4"/>
      <c r="BK7420" s="14"/>
      <c r="BL7420" s="14"/>
      <c r="BM7420" s="14"/>
      <c r="BN7420" s="14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2"/>
      <c r="L7421" s="12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4"/>
      <c r="BK7421" s="14"/>
      <c r="BL7421" s="14"/>
      <c r="BM7421" s="14"/>
      <c r="BN7421" s="14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2"/>
      <c r="L7422" s="12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4"/>
      <c r="BK7422" s="14"/>
      <c r="BL7422" s="14"/>
      <c r="BM7422" s="14"/>
      <c r="BN7422" s="14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2"/>
      <c r="L7423" s="12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4"/>
      <c r="BK7423" s="14"/>
      <c r="BL7423" s="14"/>
      <c r="BM7423" s="14"/>
      <c r="BN7423" s="14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2"/>
      <c r="L7424" s="12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4"/>
      <c r="BK7424" s="14"/>
      <c r="BL7424" s="14"/>
      <c r="BM7424" s="14"/>
      <c r="BN7424" s="14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2"/>
      <c r="L7425" s="12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4"/>
      <c r="BK7425" s="14"/>
      <c r="BL7425" s="14"/>
      <c r="BM7425" s="14"/>
      <c r="BN7425" s="14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2"/>
      <c r="L7426" s="12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4"/>
      <c r="BK7426" s="14"/>
      <c r="BL7426" s="14"/>
      <c r="BM7426" s="14"/>
      <c r="BN7426" s="14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2"/>
      <c r="L7427" s="12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4"/>
      <c r="BK7427" s="14"/>
      <c r="BL7427" s="14"/>
      <c r="BM7427" s="14"/>
      <c r="BN7427" s="14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2"/>
      <c r="L7428" s="12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4"/>
      <c r="BK7428" s="14"/>
      <c r="BL7428" s="14"/>
      <c r="BM7428" s="14"/>
      <c r="BN7428" s="14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2"/>
      <c r="L7429" s="12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4"/>
      <c r="BK7429" s="14"/>
      <c r="BL7429" s="14"/>
      <c r="BM7429" s="14"/>
      <c r="BN7429" s="14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2"/>
      <c r="L7430" s="12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4"/>
      <c r="BK7430" s="14"/>
      <c r="BL7430" s="14"/>
      <c r="BM7430" s="14"/>
      <c r="BN7430" s="14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2"/>
      <c r="L7431" s="12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4"/>
      <c r="BK7431" s="14"/>
      <c r="BL7431" s="14"/>
      <c r="BM7431" s="14"/>
      <c r="BN7431" s="14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2"/>
      <c r="L7432" s="12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4"/>
      <c r="BK7432" s="14"/>
      <c r="BL7432" s="14"/>
      <c r="BM7432" s="14"/>
      <c r="BN7432" s="14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2"/>
      <c r="L7433" s="12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4"/>
      <c r="BK7433" s="14"/>
      <c r="BL7433" s="14"/>
      <c r="BM7433" s="14"/>
      <c r="BN7433" s="14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2"/>
      <c r="L7434" s="12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4"/>
      <c r="BK7434" s="14"/>
      <c r="BL7434" s="14"/>
      <c r="BM7434" s="14"/>
      <c r="BN7434" s="14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2"/>
      <c r="L7435" s="12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4"/>
      <c r="BK7435" s="14"/>
      <c r="BL7435" s="14"/>
      <c r="BM7435" s="14"/>
      <c r="BN7435" s="14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2"/>
      <c r="L7436" s="12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4"/>
      <c r="BK7436" s="14"/>
      <c r="BL7436" s="14"/>
      <c r="BM7436" s="14"/>
      <c r="BN7436" s="14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2"/>
      <c r="L7437" s="12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4"/>
      <c r="BK7437" s="14"/>
      <c r="BL7437" s="14"/>
      <c r="BM7437" s="14"/>
      <c r="BN7437" s="14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2"/>
      <c r="L7438" s="12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4"/>
      <c r="BK7438" s="14"/>
      <c r="BL7438" s="14"/>
      <c r="BM7438" s="14"/>
      <c r="BN7438" s="14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2"/>
      <c r="L7439" s="12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4"/>
      <c r="BK7439" s="14"/>
      <c r="BL7439" s="14"/>
      <c r="BM7439" s="14"/>
      <c r="BN7439" s="14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2"/>
      <c r="L7440" s="12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4"/>
      <c r="BK7440" s="14"/>
      <c r="BL7440" s="14"/>
      <c r="BM7440" s="14"/>
      <c r="BN7440" s="14"/>
    </row>
    <row r="7441" spans="4:66" s="15" customFormat="1" x14ac:dyDescent="0.25">
      <c r="K7441" s="17"/>
      <c r="L7441" s="17"/>
      <c r="M7441" s="18"/>
      <c r="N7441" s="18"/>
      <c r="O7441" s="18"/>
      <c r="P7441" s="18"/>
      <c r="Q7441" s="18"/>
      <c r="R7441" s="18"/>
      <c r="S7441" s="18"/>
      <c r="T7441" s="18"/>
      <c r="U7441" s="18"/>
      <c r="V7441" s="18"/>
      <c r="W7441" s="18"/>
      <c r="X7441" s="18"/>
      <c r="Y7441" s="18"/>
      <c r="Z7441" s="18"/>
      <c r="AA7441" s="18"/>
      <c r="AB7441" s="18"/>
      <c r="AC7441" s="18"/>
      <c r="AD7441" s="18"/>
      <c r="AE7441" s="18"/>
      <c r="AF7441" s="18"/>
      <c r="AG7441" s="18"/>
      <c r="AH7441" s="18"/>
      <c r="AI7441" s="18"/>
      <c r="AJ7441" s="18"/>
      <c r="AK7441" s="18"/>
      <c r="AL7441" s="18"/>
      <c r="AM7441" s="18"/>
      <c r="AN7441" s="18"/>
      <c r="AO7441" s="18"/>
      <c r="AP7441" s="18"/>
      <c r="AQ7441" s="18"/>
      <c r="AR7441" s="18"/>
      <c r="AS7441" s="18"/>
      <c r="AT7441" s="18"/>
      <c r="AU7441" s="18"/>
      <c r="AV7441" s="18"/>
      <c r="AW7441" s="18"/>
      <c r="AX7441" s="18"/>
      <c r="AY7441" s="18"/>
      <c r="AZ7441" s="18"/>
      <c r="BA7441" s="18"/>
      <c r="BB7441" s="18"/>
      <c r="BC7441" s="18"/>
      <c r="BD7441" s="18"/>
      <c r="BE7441" s="18"/>
      <c r="BF7441" s="18"/>
      <c r="BG7441" s="18"/>
      <c r="BH7441" s="18"/>
      <c r="BI7441" s="18"/>
      <c r="BJ7441" s="19"/>
      <c r="BK7441" s="19"/>
      <c r="BL7441" s="19"/>
      <c r="BM7441" s="19"/>
      <c r="BN7441" s="19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2"/>
      <c r="L7442" s="12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4"/>
      <c r="BK7442" s="14"/>
      <c r="BL7442" s="14"/>
      <c r="BM7442" s="14"/>
      <c r="BN7442" s="14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2"/>
      <c r="L7443" s="12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4"/>
      <c r="BK7443" s="14"/>
      <c r="BL7443" s="14"/>
      <c r="BM7443" s="14"/>
      <c r="BN7443" s="14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2"/>
      <c r="L7444" s="12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4"/>
      <c r="BK7444" s="14"/>
      <c r="BL7444" s="14"/>
      <c r="BM7444" s="14"/>
      <c r="BN7444" s="14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2"/>
      <c r="L7445" s="12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4"/>
      <c r="BK7445" s="14"/>
      <c r="BL7445" s="14"/>
      <c r="BM7445" s="14"/>
      <c r="BN7445" s="14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2"/>
      <c r="L7446" s="12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4"/>
      <c r="BK7446" s="14"/>
      <c r="BL7446" s="14"/>
      <c r="BM7446" s="14"/>
      <c r="BN7446" s="14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2"/>
      <c r="L7447" s="12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4"/>
      <c r="BK7447" s="14"/>
      <c r="BL7447" s="14"/>
      <c r="BM7447" s="14"/>
      <c r="BN7447" s="14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2"/>
      <c r="L7448" s="12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4"/>
      <c r="BK7448" s="14"/>
      <c r="BL7448" s="14"/>
      <c r="BM7448" s="14"/>
      <c r="BN7448" s="14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2"/>
      <c r="L7449" s="12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4"/>
      <c r="BK7449" s="14"/>
      <c r="BL7449" s="14"/>
      <c r="BM7449" s="14"/>
      <c r="BN7449" s="14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2"/>
      <c r="L7450" s="12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4"/>
      <c r="BK7450" s="14"/>
      <c r="BL7450" s="14"/>
      <c r="BM7450" s="14"/>
      <c r="BN7450" s="14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2"/>
      <c r="L7451" s="12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4"/>
      <c r="BK7451" s="14"/>
      <c r="BL7451" s="14"/>
      <c r="BM7451" s="14"/>
      <c r="BN7451" s="14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2"/>
      <c r="L7452" s="12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4"/>
      <c r="BK7452" s="14"/>
      <c r="BL7452" s="14"/>
      <c r="BM7452" s="14"/>
      <c r="BN7452" s="14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2"/>
      <c r="L7453" s="12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4"/>
      <c r="BK7453" s="14"/>
      <c r="BL7453" s="14"/>
      <c r="BM7453" s="14"/>
      <c r="BN7453" s="14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2"/>
      <c r="L7454" s="12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4"/>
      <c r="BK7454" s="14"/>
      <c r="BL7454" s="14"/>
      <c r="BM7454" s="14"/>
      <c r="BN7454" s="14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2"/>
      <c r="L7455" s="12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4"/>
      <c r="BK7455" s="14"/>
      <c r="BL7455" s="14"/>
      <c r="BM7455" s="14"/>
      <c r="BN7455" s="14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2"/>
      <c r="L7456" s="12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4"/>
      <c r="BK7456" s="14"/>
      <c r="BL7456" s="14"/>
      <c r="BM7456" s="14"/>
      <c r="BN7456" s="14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2"/>
      <c r="L7457" s="12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4"/>
      <c r="BK7457" s="14"/>
      <c r="BL7457" s="14"/>
      <c r="BM7457" s="14"/>
      <c r="BN7457" s="14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2"/>
      <c r="L7458" s="12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4"/>
      <c r="BK7458" s="14"/>
      <c r="BL7458" s="14"/>
      <c r="BM7458" s="14"/>
      <c r="BN7458" s="14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2"/>
      <c r="L7459" s="12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4"/>
      <c r="BK7459" s="14"/>
      <c r="BL7459" s="14"/>
      <c r="BM7459" s="14"/>
      <c r="BN7459" s="14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2"/>
      <c r="L7460" s="12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4"/>
      <c r="BK7460" s="14"/>
      <c r="BL7460" s="14"/>
      <c r="BM7460" s="14"/>
      <c r="BN7460" s="14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2"/>
      <c r="L7461" s="12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4"/>
      <c r="BK7461" s="14"/>
      <c r="BL7461" s="14"/>
      <c r="BM7461" s="14"/>
      <c r="BN7461" s="14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2"/>
      <c r="L7462" s="12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4"/>
      <c r="BK7462" s="14"/>
      <c r="BL7462" s="14"/>
      <c r="BM7462" s="14"/>
      <c r="BN7462" s="14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2"/>
      <c r="L7463" s="12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4"/>
      <c r="BK7463" s="14"/>
      <c r="BL7463" s="14"/>
      <c r="BM7463" s="14"/>
      <c r="BN7463" s="14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2"/>
      <c r="L7464" s="12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4"/>
      <c r="BK7464" s="14"/>
      <c r="BL7464" s="14"/>
      <c r="BM7464" s="14"/>
      <c r="BN7464" s="14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2"/>
      <c r="L7465" s="12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4"/>
      <c r="BK7465" s="14"/>
      <c r="BL7465" s="14"/>
      <c r="BM7465" s="14"/>
      <c r="BN7465" s="14"/>
    </row>
    <row r="7466" spans="4:66" s="15" customFormat="1" x14ac:dyDescent="0.25">
      <c r="D7466" s="23"/>
      <c r="K7466" s="17"/>
      <c r="L7466" s="17"/>
      <c r="M7466" s="18"/>
      <c r="N7466" s="18"/>
      <c r="O7466" s="18"/>
      <c r="P7466" s="18"/>
      <c r="Q7466" s="18"/>
      <c r="R7466" s="18"/>
      <c r="S7466" s="18"/>
      <c r="T7466" s="18"/>
      <c r="U7466" s="18"/>
      <c r="V7466" s="18"/>
      <c r="W7466" s="18"/>
      <c r="X7466" s="18"/>
      <c r="Y7466" s="18"/>
      <c r="Z7466" s="18"/>
      <c r="AA7466" s="18"/>
      <c r="AB7466" s="18"/>
      <c r="AC7466" s="18"/>
      <c r="AD7466" s="18"/>
      <c r="AE7466" s="18"/>
      <c r="AF7466" s="18"/>
      <c r="AG7466" s="18"/>
      <c r="AH7466" s="18"/>
      <c r="AI7466" s="18"/>
      <c r="AJ7466" s="18"/>
      <c r="AK7466" s="18"/>
      <c r="AL7466" s="18"/>
      <c r="AM7466" s="18"/>
      <c r="AN7466" s="18"/>
      <c r="AO7466" s="18"/>
      <c r="AP7466" s="18"/>
      <c r="AQ7466" s="18"/>
      <c r="AR7466" s="18"/>
      <c r="AS7466" s="18"/>
      <c r="AT7466" s="18"/>
      <c r="AU7466" s="18"/>
      <c r="AV7466" s="18"/>
      <c r="AW7466" s="18"/>
      <c r="AX7466" s="18"/>
      <c r="AY7466" s="18"/>
      <c r="AZ7466" s="18"/>
      <c r="BA7466" s="18"/>
      <c r="BB7466" s="18"/>
      <c r="BC7466" s="18"/>
      <c r="BD7466" s="18"/>
      <c r="BE7466" s="18"/>
      <c r="BF7466" s="18"/>
      <c r="BG7466" s="18"/>
      <c r="BH7466" s="18"/>
      <c r="BI7466" s="18"/>
      <c r="BJ7466" s="19"/>
      <c r="BK7466" s="19"/>
      <c r="BL7466" s="19"/>
      <c r="BM7466" s="19"/>
      <c r="BN7466" s="19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2"/>
      <c r="L7467" s="12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4"/>
      <c r="BK7467" s="14"/>
      <c r="BL7467" s="14"/>
      <c r="BM7467" s="14"/>
      <c r="BN7467" s="14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2"/>
      <c r="L7468" s="12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4"/>
      <c r="BK7468" s="14"/>
      <c r="BL7468" s="14"/>
      <c r="BM7468" s="14"/>
      <c r="BN7468" s="14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2"/>
      <c r="L7469" s="12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4"/>
      <c r="BK7469" s="14"/>
      <c r="BL7469" s="14"/>
      <c r="BM7469" s="14"/>
      <c r="BN7469" s="14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2"/>
      <c r="L7470" s="12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4"/>
      <c r="BK7470" s="14"/>
      <c r="BL7470" s="14"/>
      <c r="BM7470" s="14"/>
      <c r="BN7470" s="14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2"/>
      <c r="L7471" s="12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4"/>
      <c r="BK7471" s="14"/>
      <c r="BL7471" s="14"/>
      <c r="BM7471" s="14"/>
      <c r="BN7471" s="14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2"/>
      <c r="L7472" s="12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4"/>
      <c r="BK7472" s="14"/>
      <c r="BL7472" s="14"/>
      <c r="BM7472" s="14"/>
      <c r="BN7472" s="14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2"/>
      <c r="L7473" s="12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4"/>
      <c r="BK7473" s="14"/>
      <c r="BL7473" s="14"/>
      <c r="BM7473" s="14"/>
      <c r="BN7473" s="14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2"/>
      <c r="L7474" s="12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4"/>
      <c r="BK7474" s="14"/>
      <c r="BL7474" s="14"/>
      <c r="BM7474" s="14"/>
      <c r="BN7474" s="14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2"/>
      <c r="L7475" s="12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4"/>
      <c r="BK7475" s="14"/>
      <c r="BL7475" s="14"/>
      <c r="BM7475" s="14"/>
      <c r="BN7475" s="14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2"/>
      <c r="L7476" s="12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4"/>
      <c r="BK7476" s="14"/>
      <c r="BL7476" s="14"/>
      <c r="BM7476" s="14"/>
      <c r="BN7476" s="14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2"/>
      <c r="L7477" s="12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4"/>
      <c r="BK7477" s="14"/>
      <c r="BL7477" s="14"/>
      <c r="BM7477" s="14"/>
      <c r="BN7477" s="14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2"/>
      <c r="L7478" s="12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4"/>
      <c r="BK7478" s="14"/>
      <c r="BL7478" s="14"/>
      <c r="BM7478" s="14"/>
      <c r="BN7478" s="14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2"/>
      <c r="L7479" s="12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4"/>
      <c r="BK7479" s="14"/>
      <c r="BL7479" s="14"/>
      <c r="BM7479" s="14"/>
      <c r="BN7479" s="14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2"/>
      <c r="L7480" s="12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4"/>
      <c r="BK7480" s="14"/>
      <c r="BL7480" s="14"/>
      <c r="BM7480" s="14"/>
      <c r="BN7480" s="14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2"/>
      <c r="L7481" s="12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4"/>
      <c r="BK7481" s="14"/>
      <c r="BL7481" s="14"/>
      <c r="BM7481" s="14"/>
      <c r="BN7481" s="14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2"/>
      <c r="L7482" s="12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4"/>
      <c r="BK7482" s="14"/>
      <c r="BL7482" s="14"/>
      <c r="BM7482" s="14"/>
      <c r="BN7482" s="14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2"/>
      <c r="L7483" s="12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4"/>
      <c r="BK7483" s="14"/>
      <c r="BL7483" s="14"/>
      <c r="BM7483" s="14"/>
      <c r="BN7483" s="14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2"/>
      <c r="L7484" s="12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4"/>
      <c r="BK7484" s="14"/>
      <c r="BL7484" s="14"/>
      <c r="BM7484" s="14"/>
      <c r="BN7484" s="14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2"/>
      <c r="L7485" s="12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4"/>
      <c r="BK7485" s="14"/>
      <c r="BL7485" s="14"/>
      <c r="BM7485" s="14"/>
      <c r="BN7485" s="14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2"/>
      <c r="L7486" s="12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4"/>
      <c r="BK7486" s="14"/>
      <c r="BL7486" s="14"/>
      <c r="BM7486" s="14"/>
      <c r="BN7486" s="14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2"/>
      <c r="L7487" s="12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4"/>
      <c r="BK7487" s="14"/>
      <c r="BL7487" s="14"/>
      <c r="BM7487" s="14"/>
      <c r="BN7487" s="14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2"/>
      <c r="L7488" s="12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4"/>
      <c r="BK7488" s="14"/>
      <c r="BL7488" s="14"/>
      <c r="BM7488" s="14"/>
      <c r="BN7488" s="14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2"/>
      <c r="L7489" s="12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4"/>
      <c r="BK7489" s="14"/>
      <c r="BL7489" s="14"/>
      <c r="BM7489" s="14"/>
      <c r="BN7489" s="14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2"/>
      <c r="L7490" s="12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4"/>
      <c r="BK7490" s="14"/>
      <c r="BL7490" s="14"/>
      <c r="BM7490" s="14"/>
      <c r="BN7490" s="14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2"/>
      <c r="L7491" s="12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4"/>
      <c r="BK7491" s="14"/>
      <c r="BL7491" s="14"/>
      <c r="BM7491" s="14"/>
      <c r="BN7491" s="14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2"/>
      <c r="L7492" s="12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4"/>
      <c r="BK7492" s="14"/>
      <c r="BL7492" s="14"/>
      <c r="BM7492" s="14"/>
      <c r="BN7492" s="14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2"/>
      <c r="L7493" s="12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4"/>
      <c r="BK7493" s="14"/>
      <c r="BL7493" s="14"/>
      <c r="BM7493" s="14"/>
      <c r="BN7493" s="14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2"/>
      <c r="L7494" s="12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4"/>
      <c r="BK7494" s="14"/>
      <c r="BL7494" s="14"/>
      <c r="BM7494" s="14"/>
      <c r="BN7494" s="14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2"/>
      <c r="L7495" s="12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4"/>
      <c r="BK7495" s="14"/>
      <c r="BL7495" s="14"/>
      <c r="BM7495" s="14"/>
      <c r="BN7495" s="14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2"/>
      <c r="L7496" s="12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4"/>
      <c r="BK7496" s="14"/>
      <c r="BL7496" s="14"/>
      <c r="BM7496" s="14"/>
      <c r="BN7496" s="14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2"/>
      <c r="L7497" s="12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4"/>
      <c r="BK7497" s="14"/>
      <c r="BL7497" s="14"/>
      <c r="BM7497" s="14"/>
      <c r="BN7497" s="14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2"/>
      <c r="L7498" s="12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4"/>
      <c r="BK7498" s="14"/>
      <c r="BL7498" s="14"/>
      <c r="BM7498" s="14"/>
      <c r="BN7498" s="14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2"/>
      <c r="L7499" s="12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4"/>
      <c r="BK7499" s="14"/>
      <c r="BL7499" s="14"/>
      <c r="BM7499" s="14"/>
      <c r="BN7499" s="14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2"/>
      <c r="L7500" s="12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4"/>
      <c r="BK7500" s="14"/>
      <c r="BL7500" s="14"/>
      <c r="BM7500" s="14"/>
      <c r="BN7500" s="14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2"/>
      <c r="L7501" s="12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4"/>
      <c r="BK7501" s="14"/>
      <c r="BL7501" s="14"/>
      <c r="BM7501" s="14"/>
      <c r="BN7501" s="14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2"/>
      <c r="L7502" s="12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4"/>
      <c r="BK7502" s="14"/>
      <c r="BL7502" s="14"/>
      <c r="BM7502" s="14"/>
      <c r="BN7502" s="14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2"/>
      <c r="L7503" s="12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4"/>
      <c r="BK7503" s="14"/>
      <c r="BL7503" s="14"/>
      <c r="BM7503" s="14"/>
      <c r="BN7503" s="14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2"/>
      <c r="L7504" s="12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4"/>
      <c r="BK7504" s="14"/>
      <c r="BL7504" s="14"/>
      <c r="BM7504" s="14"/>
      <c r="BN7504" s="14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2"/>
      <c r="L7505" s="12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4"/>
      <c r="BK7505" s="14"/>
      <c r="BL7505" s="14"/>
      <c r="BM7505" s="14"/>
      <c r="BN7505" s="14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2"/>
      <c r="L7506" s="12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4"/>
      <c r="BK7506" s="14"/>
      <c r="BL7506" s="14"/>
      <c r="BM7506" s="14"/>
      <c r="BN7506" s="14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2"/>
      <c r="L7507" s="12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4"/>
      <c r="BK7507" s="14"/>
      <c r="BL7507" s="14"/>
      <c r="BM7507" s="14"/>
      <c r="BN7507" s="14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2"/>
      <c r="L7508" s="12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4"/>
      <c r="BK7508" s="14"/>
      <c r="BL7508" s="14"/>
      <c r="BM7508" s="14"/>
      <c r="BN7508" s="14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2"/>
      <c r="L7509" s="12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4"/>
      <c r="BK7509" s="14"/>
      <c r="BL7509" s="14"/>
      <c r="BM7509" s="14"/>
      <c r="BN7509" s="14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2"/>
      <c r="L7510" s="12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4"/>
      <c r="BK7510" s="14"/>
      <c r="BL7510" s="14"/>
      <c r="BM7510" s="14"/>
      <c r="BN7510" s="14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2"/>
      <c r="L7511" s="12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4"/>
      <c r="BK7511" s="14"/>
      <c r="BL7511" s="14"/>
      <c r="BM7511" s="14"/>
      <c r="BN7511" s="14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2"/>
      <c r="L7512" s="12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4"/>
      <c r="BK7512" s="14"/>
      <c r="BL7512" s="14"/>
      <c r="BM7512" s="14"/>
      <c r="BN7512" s="14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2"/>
      <c r="L7513" s="12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4"/>
      <c r="BK7513" s="14"/>
      <c r="BL7513" s="14"/>
      <c r="BM7513" s="14"/>
      <c r="BN7513" s="14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2"/>
      <c r="L7514" s="12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4"/>
      <c r="BK7514" s="14"/>
      <c r="BL7514" s="14"/>
      <c r="BM7514" s="14"/>
      <c r="BN7514" s="14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2"/>
      <c r="L7515" s="12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4"/>
      <c r="BK7515" s="14"/>
      <c r="BL7515" s="14"/>
      <c r="BM7515" s="14"/>
      <c r="BN7515" s="14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2"/>
      <c r="L7516" s="12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4"/>
      <c r="BK7516" s="14"/>
      <c r="BL7516" s="14"/>
      <c r="BM7516" s="14"/>
      <c r="BN7516" s="14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2"/>
      <c r="L7517" s="12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4"/>
      <c r="BK7517" s="14"/>
      <c r="BL7517" s="14"/>
      <c r="BM7517" s="14"/>
      <c r="BN7517" s="14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2"/>
      <c r="L7518" s="12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4"/>
      <c r="BK7518" s="14"/>
      <c r="BL7518" s="14"/>
      <c r="BM7518" s="14"/>
      <c r="BN7518" s="14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2"/>
      <c r="L7519" s="12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4"/>
      <c r="BK7519" s="14"/>
      <c r="BL7519" s="14"/>
      <c r="BM7519" s="14"/>
      <c r="BN7519" s="14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2"/>
      <c r="L7520" s="12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4"/>
      <c r="BK7520" s="14"/>
      <c r="BL7520" s="14"/>
      <c r="BM7520" s="14"/>
      <c r="BN7520" s="14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2"/>
      <c r="L7521" s="12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4"/>
      <c r="BK7521" s="14"/>
      <c r="BL7521" s="14"/>
      <c r="BM7521" s="14"/>
      <c r="BN7521" s="14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2"/>
      <c r="L7522" s="12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4"/>
      <c r="BK7522" s="14"/>
      <c r="BL7522" s="14"/>
      <c r="BM7522" s="14"/>
      <c r="BN7522" s="14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2"/>
      <c r="L7523" s="12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4"/>
      <c r="BK7523" s="14"/>
      <c r="BL7523" s="14"/>
      <c r="BM7523" s="14"/>
      <c r="BN7523" s="14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2"/>
      <c r="L7524" s="12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4"/>
      <c r="BK7524" s="14"/>
      <c r="BL7524" s="14"/>
      <c r="BM7524" s="14"/>
      <c r="BN7524" s="14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2"/>
      <c r="L7525" s="12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4"/>
      <c r="BK7525" s="14"/>
      <c r="BL7525" s="14"/>
      <c r="BM7525" s="14"/>
      <c r="BN7525" s="14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2"/>
      <c r="L7526" s="12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4"/>
      <c r="BK7526" s="14"/>
      <c r="BL7526" s="14"/>
      <c r="BM7526" s="14"/>
      <c r="BN7526" s="14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2"/>
      <c r="L7527" s="12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4"/>
      <c r="BK7527" s="14"/>
      <c r="BL7527" s="14"/>
      <c r="BM7527" s="14"/>
      <c r="BN7527" s="14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2"/>
      <c r="L7528" s="12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4"/>
      <c r="BK7528" s="14"/>
      <c r="BL7528" s="14"/>
      <c r="BM7528" s="14"/>
      <c r="BN7528" s="14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2"/>
      <c r="L7529" s="12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4"/>
      <c r="BK7529" s="14"/>
      <c r="BL7529" s="14"/>
      <c r="BM7529" s="14"/>
      <c r="BN7529" s="14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2"/>
      <c r="L7530" s="12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4"/>
      <c r="BK7530" s="14"/>
      <c r="BL7530" s="14"/>
      <c r="BM7530" s="14"/>
      <c r="BN7530" s="14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2"/>
      <c r="L7531" s="12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4"/>
      <c r="BK7531" s="14"/>
      <c r="BL7531" s="14"/>
      <c r="BM7531" s="14"/>
      <c r="BN7531" s="14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2"/>
      <c r="L7532" s="12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4"/>
      <c r="BK7532" s="14"/>
      <c r="BL7532" s="14"/>
      <c r="BM7532" s="14"/>
      <c r="BN7532" s="14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2"/>
      <c r="L7533" s="12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4"/>
      <c r="BK7533" s="14"/>
      <c r="BL7533" s="14"/>
      <c r="BM7533" s="14"/>
      <c r="BN7533" s="14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2"/>
      <c r="L7534" s="12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4"/>
      <c r="BK7534" s="14"/>
      <c r="BL7534" s="14"/>
      <c r="BM7534" s="14"/>
      <c r="BN7534" s="14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2"/>
      <c r="L7535" s="12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4"/>
      <c r="BK7535" s="14"/>
      <c r="BL7535" s="14"/>
      <c r="BM7535" s="14"/>
      <c r="BN7535" s="14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2"/>
      <c r="L7536" s="12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4"/>
      <c r="BK7536" s="14"/>
      <c r="BL7536" s="14"/>
      <c r="BM7536" s="14"/>
      <c r="BN7536" s="14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2"/>
      <c r="L7537" s="12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4"/>
      <c r="BK7537" s="14"/>
      <c r="BL7537" s="14"/>
      <c r="BM7537" s="14"/>
      <c r="BN7537" s="14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2"/>
      <c r="L7538" s="12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4"/>
      <c r="BK7538" s="14"/>
      <c r="BL7538" s="14"/>
      <c r="BM7538" s="14"/>
      <c r="BN7538" s="14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2"/>
      <c r="L7539" s="12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4"/>
      <c r="BK7539" s="14"/>
      <c r="BL7539" s="14"/>
      <c r="BM7539" s="14"/>
      <c r="BN7539" s="14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2"/>
      <c r="L7540" s="12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4"/>
      <c r="BK7540" s="14"/>
      <c r="BL7540" s="14"/>
      <c r="BM7540" s="14"/>
      <c r="BN7540" s="14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2"/>
      <c r="L7541" s="12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4"/>
      <c r="BK7541" s="14"/>
      <c r="BL7541" s="14"/>
      <c r="BM7541" s="14"/>
      <c r="BN7541" s="14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2"/>
      <c r="L7542" s="12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4"/>
      <c r="BK7542" s="14"/>
      <c r="BL7542" s="14"/>
      <c r="BM7542" s="14"/>
      <c r="BN7542" s="14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2"/>
      <c r="L7543" s="12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4"/>
      <c r="BK7543" s="14"/>
      <c r="BL7543" s="14"/>
      <c r="BM7543" s="14"/>
      <c r="BN7543" s="14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2"/>
      <c r="L7544" s="12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4"/>
      <c r="BK7544" s="14"/>
      <c r="BL7544" s="14"/>
      <c r="BM7544" s="14"/>
      <c r="BN7544" s="14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2"/>
      <c r="L7545" s="12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4"/>
      <c r="BK7545" s="14"/>
      <c r="BL7545" s="14"/>
      <c r="BM7545" s="14"/>
      <c r="BN7545" s="14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2"/>
      <c r="L7546" s="12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4"/>
      <c r="BK7546" s="14"/>
      <c r="BL7546" s="14"/>
      <c r="BM7546" s="14"/>
      <c r="BN7546" s="14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2"/>
      <c r="L7547" s="12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4"/>
      <c r="BK7547" s="14"/>
      <c r="BL7547" s="14"/>
      <c r="BM7547" s="14"/>
      <c r="BN7547" s="14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2"/>
      <c r="L7548" s="12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4"/>
      <c r="BK7548" s="14"/>
      <c r="BL7548" s="14"/>
      <c r="BM7548" s="14"/>
      <c r="BN7548" s="14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2"/>
      <c r="L7549" s="12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4"/>
      <c r="BK7549" s="14"/>
      <c r="BL7549" s="14"/>
      <c r="BM7549" s="14"/>
      <c r="BN7549" s="14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2"/>
      <c r="L7550" s="12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4"/>
      <c r="BK7550" s="14"/>
      <c r="BL7550" s="14"/>
      <c r="BM7550" s="14"/>
      <c r="BN7550" s="14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2"/>
      <c r="L7551" s="12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4"/>
      <c r="BK7551" s="14"/>
      <c r="BL7551" s="14"/>
      <c r="BM7551" s="14"/>
      <c r="BN7551" s="14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2"/>
      <c r="L7552" s="12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4"/>
      <c r="BK7552" s="14"/>
      <c r="BL7552" s="14"/>
      <c r="BM7552" s="14"/>
      <c r="BN7552" s="14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2"/>
      <c r="L7553" s="12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4"/>
      <c r="BK7553" s="14"/>
      <c r="BL7553" s="14"/>
      <c r="BM7553" s="14"/>
      <c r="BN7553" s="14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2"/>
      <c r="L7554" s="12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4"/>
      <c r="BK7554" s="14"/>
      <c r="BL7554" s="14"/>
      <c r="BM7554" s="14"/>
      <c r="BN7554" s="14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2"/>
      <c r="L7555" s="12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4"/>
      <c r="BK7555" s="14"/>
      <c r="BL7555" s="14"/>
      <c r="BM7555" s="14"/>
      <c r="BN7555" s="14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2"/>
      <c r="L7556" s="12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4"/>
      <c r="BK7556" s="14"/>
      <c r="BL7556" s="14"/>
      <c r="BM7556" s="14"/>
      <c r="BN7556" s="14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2"/>
      <c r="L7557" s="12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4"/>
      <c r="BK7557" s="14"/>
      <c r="BL7557" s="14"/>
      <c r="BM7557" s="14"/>
      <c r="BN7557" s="14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2"/>
      <c r="L7558" s="12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4"/>
      <c r="BK7558" s="14"/>
      <c r="BL7558" s="14"/>
      <c r="BM7558" s="14"/>
      <c r="BN7558" s="14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2"/>
      <c r="L7559" s="12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4"/>
      <c r="BK7559" s="14"/>
      <c r="BL7559" s="14"/>
      <c r="BM7559" s="14"/>
      <c r="BN7559" s="14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2"/>
      <c r="L7560" s="12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4"/>
      <c r="BK7560" s="14"/>
      <c r="BL7560" s="14"/>
      <c r="BM7560" s="14"/>
      <c r="BN7560" s="14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2"/>
      <c r="L7561" s="12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4"/>
      <c r="BK7561" s="14"/>
      <c r="BL7561" s="14"/>
      <c r="BM7561" s="14"/>
      <c r="BN7561" s="14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2"/>
      <c r="L7562" s="12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4"/>
      <c r="BK7562" s="14"/>
      <c r="BL7562" s="14"/>
      <c r="BM7562" s="14"/>
      <c r="BN7562" s="14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2"/>
      <c r="L7563" s="12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4"/>
      <c r="BK7563" s="14"/>
      <c r="BL7563" s="14"/>
      <c r="BM7563" s="14"/>
      <c r="BN7563" s="14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2"/>
      <c r="L7564" s="12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4"/>
      <c r="BK7564" s="14"/>
      <c r="BL7564" s="14"/>
      <c r="BM7564" s="14"/>
      <c r="BN7564" s="14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2"/>
      <c r="L7565" s="12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4"/>
      <c r="BK7565" s="14"/>
      <c r="BL7565" s="14"/>
      <c r="BM7565" s="14"/>
      <c r="BN7565" s="14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2"/>
      <c r="L7566" s="12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4"/>
      <c r="BK7566" s="14"/>
      <c r="BL7566" s="14"/>
      <c r="BM7566" s="14"/>
      <c r="BN7566" s="14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2"/>
      <c r="L7567" s="12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4"/>
      <c r="BK7567" s="14"/>
      <c r="BL7567" s="14"/>
      <c r="BM7567" s="14"/>
      <c r="BN7567" s="14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2"/>
      <c r="L7568" s="12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4"/>
      <c r="BK7568" s="14"/>
      <c r="BL7568" s="14"/>
      <c r="BM7568" s="14"/>
      <c r="BN7568" s="14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2"/>
      <c r="L7569" s="12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4"/>
      <c r="BK7569" s="14"/>
      <c r="BL7569" s="14"/>
      <c r="BM7569" s="14"/>
      <c r="BN7569" s="14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2"/>
      <c r="L7570" s="12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4"/>
      <c r="BK7570" s="14"/>
      <c r="BL7570" s="14"/>
      <c r="BM7570" s="14"/>
      <c r="BN7570" s="14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2"/>
      <c r="L7571" s="12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4"/>
      <c r="BK7571" s="14"/>
      <c r="BL7571" s="14"/>
      <c r="BM7571" s="14"/>
      <c r="BN7571" s="14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2"/>
      <c r="L7572" s="12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4"/>
      <c r="BK7572" s="14"/>
      <c r="BL7572" s="14"/>
      <c r="BM7572" s="14"/>
      <c r="BN7572" s="14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2"/>
      <c r="L7573" s="12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4"/>
      <c r="BK7573" s="14"/>
      <c r="BL7573" s="14"/>
      <c r="BM7573" s="14"/>
      <c r="BN7573" s="14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2"/>
      <c r="L7574" s="12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4"/>
      <c r="BK7574" s="14"/>
      <c r="BL7574" s="14"/>
      <c r="BM7574" s="14"/>
      <c r="BN7574" s="14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2"/>
      <c r="L7575" s="12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4"/>
      <c r="BK7575" s="14"/>
      <c r="BL7575" s="14"/>
      <c r="BM7575" s="14"/>
      <c r="BN7575" s="14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2"/>
      <c r="L7576" s="12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4"/>
      <c r="BK7576" s="14"/>
      <c r="BL7576" s="14"/>
      <c r="BM7576" s="14"/>
      <c r="BN7576" s="14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2"/>
      <c r="L7577" s="12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4"/>
      <c r="BK7577" s="14"/>
      <c r="BL7577" s="14"/>
      <c r="BM7577" s="14"/>
      <c r="BN7577" s="14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2"/>
      <c r="L7578" s="12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4"/>
      <c r="BK7578" s="14"/>
      <c r="BL7578" s="14"/>
      <c r="BM7578" s="14"/>
      <c r="BN7578" s="14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2"/>
      <c r="L7579" s="12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4"/>
      <c r="BK7579" s="14"/>
      <c r="BL7579" s="14"/>
      <c r="BM7579" s="14"/>
      <c r="BN7579" s="14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2"/>
      <c r="L7580" s="12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4"/>
      <c r="BK7580" s="14"/>
      <c r="BL7580" s="14"/>
      <c r="BM7580" s="14"/>
      <c r="BN7580" s="14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2"/>
      <c r="L7581" s="12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4"/>
      <c r="BK7581" s="14"/>
      <c r="BL7581" s="14"/>
      <c r="BM7581" s="14"/>
      <c r="BN7581" s="14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2"/>
      <c r="L7582" s="12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4"/>
      <c r="BK7582" s="14"/>
      <c r="BL7582" s="14"/>
      <c r="BM7582" s="14"/>
      <c r="BN7582" s="14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2"/>
      <c r="L7583" s="12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4"/>
      <c r="BK7583" s="14"/>
      <c r="BL7583" s="14"/>
      <c r="BM7583" s="14"/>
      <c r="BN7583" s="14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2"/>
      <c r="L7584" s="12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4"/>
      <c r="BK7584" s="14"/>
      <c r="BL7584" s="14"/>
      <c r="BM7584" s="14"/>
      <c r="BN7584" s="14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2"/>
      <c r="L7585" s="12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4"/>
      <c r="BK7585" s="14"/>
      <c r="BL7585" s="14"/>
      <c r="BM7585" s="14"/>
      <c r="BN7585" s="14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2"/>
      <c r="L7586" s="12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4"/>
      <c r="BK7586" s="14"/>
      <c r="BL7586" s="14"/>
      <c r="BM7586" s="14"/>
      <c r="BN7586" s="14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2"/>
      <c r="L7587" s="12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4"/>
      <c r="BK7587" s="14"/>
      <c r="BL7587" s="14"/>
      <c r="BM7587" s="14"/>
      <c r="BN7587" s="14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2"/>
      <c r="L7588" s="12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4"/>
      <c r="BK7588" s="14"/>
      <c r="BL7588" s="14"/>
      <c r="BM7588" s="14"/>
      <c r="BN7588" s="14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2"/>
      <c r="L7589" s="12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4"/>
      <c r="BK7589" s="14"/>
      <c r="BL7589" s="14"/>
      <c r="BM7589" s="14"/>
      <c r="BN7589" s="14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2"/>
      <c r="L7590" s="12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4"/>
      <c r="BK7590" s="14"/>
      <c r="BL7590" s="14"/>
      <c r="BM7590" s="14"/>
      <c r="BN7590" s="14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2"/>
      <c r="L7591" s="12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4"/>
      <c r="BK7591" s="14"/>
      <c r="BL7591" s="14"/>
      <c r="BM7591" s="14"/>
      <c r="BN7591" s="14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2"/>
      <c r="L7592" s="12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4"/>
      <c r="BK7592" s="14"/>
      <c r="BL7592" s="14"/>
      <c r="BM7592" s="14"/>
      <c r="BN7592" s="14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2"/>
      <c r="L7593" s="12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4"/>
      <c r="BK7593" s="14"/>
      <c r="BL7593" s="14"/>
      <c r="BM7593" s="14"/>
      <c r="BN7593" s="14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2"/>
      <c r="L7594" s="12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4"/>
      <c r="BK7594" s="14"/>
      <c r="BL7594" s="14"/>
      <c r="BM7594" s="14"/>
      <c r="BN7594" s="14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2"/>
      <c r="L7595" s="12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4"/>
      <c r="BK7595" s="14"/>
      <c r="BL7595" s="14"/>
      <c r="BM7595" s="14"/>
      <c r="BN7595" s="14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2"/>
      <c r="L7596" s="12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4"/>
      <c r="BK7596" s="14"/>
      <c r="BL7596" s="14"/>
      <c r="BM7596" s="14"/>
      <c r="BN7596" s="14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2"/>
      <c r="L7597" s="12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4"/>
      <c r="BK7597" s="14"/>
      <c r="BL7597" s="14"/>
      <c r="BM7597" s="14"/>
      <c r="BN7597" s="14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2"/>
      <c r="L7598" s="12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4"/>
      <c r="BK7598" s="14"/>
      <c r="BL7598" s="14"/>
      <c r="BM7598" s="14"/>
      <c r="BN7598" s="14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2"/>
      <c r="L7599" s="12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4"/>
      <c r="BK7599" s="14"/>
      <c r="BL7599" s="14"/>
      <c r="BM7599" s="14"/>
      <c r="BN7599" s="14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2"/>
      <c r="L7600" s="12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4"/>
      <c r="BK7600" s="14"/>
      <c r="BL7600" s="14"/>
      <c r="BM7600" s="14"/>
      <c r="BN7600" s="14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2"/>
      <c r="L7601" s="12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4"/>
      <c r="BK7601" s="14"/>
      <c r="BL7601" s="14"/>
      <c r="BM7601" s="14"/>
      <c r="BN7601" s="14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2"/>
      <c r="L7602" s="12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4"/>
      <c r="BK7602" s="14"/>
      <c r="BL7602" s="14"/>
      <c r="BM7602" s="14"/>
      <c r="BN7602" s="14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2"/>
      <c r="L7603" s="12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4"/>
      <c r="BK7603" s="14"/>
      <c r="BL7603" s="14"/>
      <c r="BM7603" s="14"/>
      <c r="BN7603" s="14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2"/>
      <c r="L7604" s="12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4"/>
      <c r="BK7604" s="14"/>
      <c r="BL7604" s="14"/>
      <c r="BM7604" s="14"/>
      <c r="BN7604" s="14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2"/>
      <c r="L7605" s="12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4"/>
      <c r="BK7605" s="14"/>
      <c r="BL7605" s="14"/>
      <c r="BM7605" s="14"/>
      <c r="BN7605" s="14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2"/>
      <c r="L7606" s="12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4"/>
      <c r="BK7606" s="14"/>
      <c r="BL7606" s="14"/>
      <c r="BM7606" s="14"/>
      <c r="BN7606" s="14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2"/>
      <c r="L7607" s="12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4"/>
      <c r="BK7607" s="14"/>
      <c r="BL7607" s="14"/>
      <c r="BM7607" s="14"/>
      <c r="BN7607" s="14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2"/>
      <c r="L7608" s="12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4"/>
      <c r="BK7608" s="14"/>
      <c r="BL7608" s="14"/>
      <c r="BM7608" s="14"/>
      <c r="BN7608" s="14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2"/>
      <c r="L7609" s="12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4"/>
      <c r="BK7609" s="14"/>
      <c r="BL7609" s="14"/>
      <c r="BM7609" s="14"/>
      <c r="BN7609" s="14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2"/>
      <c r="L7610" s="12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4"/>
      <c r="BK7610" s="14"/>
      <c r="BL7610" s="14"/>
      <c r="BM7610" s="14"/>
      <c r="BN7610" s="14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2"/>
      <c r="L7611" s="12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4"/>
      <c r="BK7611" s="14"/>
      <c r="BL7611" s="14"/>
      <c r="BM7611" s="14"/>
      <c r="BN7611" s="14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2"/>
      <c r="L7612" s="12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4"/>
      <c r="BK7612" s="14"/>
      <c r="BL7612" s="14"/>
      <c r="BM7612" s="14"/>
      <c r="BN7612" s="14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2"/>
      <c r="L7613" s="12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4"/>
      <c r="BK7613" s="14"/>
      <c r="BL7613" s="14"/>
      <c r="BM7613" s="14"/>
      <c r="BN7613" s="14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2"/>
      <c r="L7614" s="12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4"/>
      <c r="BK7614" s="14"/>
      <c r="BL7614" s="14"/>
      <c r="BM7614" s="14"/>
      <c r="BN7614" s="14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2"/>
      <c r="L7615" s="12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4"/>
      <c r="BK7615" s="14"/>
      <c r="BL7615" s="14"/>
      <c r="BM7615" s="14"/>
      <c r="BN7615" s="14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2"/>
      <c r="L7616" s="12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4"/>
      <c r="BK7616" s="14"/>
      <c r="BL7616" s="14"/>
      <c r="BM7616" s="14"/>
      <c r="BN7616" s="14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2"/>
      <c r="L7617" s="12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4"/>
      <c r="BK7617" s="14"/>
      <c r="BL7617" s="14"/>
      <c r="BM7617" s="14"/>
      <c r="BN7617" s="14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2"/>
      <c r="L7618" s="12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4"/>
      <c r="BK7618" s="14"/>
      <c r="BL7618" s="14"/>
      <c r="BM7618" s="14"/>
      <c r="BN7618" s="14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2"/>
      <c r="L7619" s="12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4"/>
      <c r="BK7619" s="14"/>
      <c r="BL7619" s="14"/>
      <c r="BM7619" s="14"/>
      <c r="BN7619" s="14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2"/>
      <c r="L7620" s="12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4"/>
      <c r="BK7620" s="14"/>
      <c r="BL7620" s="14"/>
      <c r="BM7620" s="14"/>
      <c r="BN7620" s="14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2"/>
      <c r="L7621" s="12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4"/>
      <c r="BK7621" s="14"/>
      <c r="BL7621" s="14"/>
      <c r="BM7621" s="14"/>
      <c r="BN7621" s="14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2"/>
      <c r="L7622" s="12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4"/>
      <c r="BK7622" s="14"/>
      <c r="BL7622" s="14"/>
      <c r="BM7622" s="14"/>
      <c r="BN7622" s="14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2"/>
      <c r="L7623" s="12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4"/>
      <c r="BK7623" s="14"/>
      <c r="BL7623" s="14"/>
      <c r="BM7623" s="14"/>
      <c r="BN7623" s="14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2"/>
      <c r="L7624" s="12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4"/>
      <c r="BK7624" s="14"/>
      <c r="BL7624" s="14"/>
      <c r="BM7624" s="14"/>
      <c r="BN7624" s="14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2"/>
      <c r="L7625" s="12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4"/>
      <c r="BK7625" s="14"/>
      <c r="BL7625" s="14"/>
      <c r="BM7625" s="14"/>
      <c r="BN7625" s="14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2"/>
      <c r="L7626" s="12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4"/>
      <c r="BK7626" s="14"/>
      <c r="BL7626" s="14"/>
      <c r="BM7626" s="14"/>
      <c r="BN7626" s="14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2"/>
      <c r="L7627" s="12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4"/>
      <c r="BK7627" s="14"/>
      <c r="BL7627" s="14"/>
      <c r="BM7627" s="14"/>
      <c r="BN7627" s="14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2"/>
      <c r="L7628" s="12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4"/>
      <c r="BK7628" s="14"/>
      <c r="BL7628" s="14"/>
      <c r="BM7628" s="14"/>
      <c r="BN7628" s="14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2"/>
      <c r="L7629" s="12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4"/>
      <c r="BK7629" s="14"/>
      <c r="BL7629" s="14"/>
      <c r="BM7629" s="14"/>
      <c r="BN7629" s="14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2"/>
      <c r="L7630" s="12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4"/>
      <c r="BK7630" s="14"/>
      <c r="BL7630" s="14"/>
      <c r="BM7630" s="14"/>
      <c r="BN7630" s="14"/>
    </row>
    <row r="7631" spans="4:66" s="15" customFormat="1" x14ac:dyDescent="0.25">
      <c r="D7631" s="23"/>
      <c r="K7631" s="17"/>
      <c r="L7631" s="17"/>
      <c r="M7631" s="18"/>
      <c r="N7631" s="18"/>
      <c r="O7631" s="18"/>
      <c r="P7631" s="18"/>
      <c r="Q7631" s="18"/>
      <c r="R7631" s="18"/>
      <c r="S7631" s="18"/>
      <c r="T7631" s="18"/>
      <c r="U7631" s="18"/>
      <c r="V7631" s="18"/>
      <c r="W7631" s="18"/>
      <c r="X7631" s="18"/>
      <c r="Y7631" s="18"/>
      <c r="Z7631" s="18"/>
      <c r="AA7631" s="18"/>
      <c r="AB7631" s="18"/>
      <c r="AC7631" s="18"/>
      <c r="AD7631" s="18"/>
      <c r="AE7631" s="18"/>
      <c r="AF7631" s="18"/>
      <c r="AG7631" s="18"/>
      <c r="AH7631" s="18"/>
      <c r="AI7631" s="18"/>
      <c r="AJ7631" s="18"/>
      <c r="AK7631" s="18"/>
      <c r="AL7631" s="18"/>
      <c r="AM7631" s="18"/>
      <c r="AN7631" s="18"/>
      <c r="AO7631" s="18"/>
      <c r="AP7631" s="18"/>
      <c r="AQ7631" s="18"/>
      <c r="AR7631" s="18"/>
      <c r="AS7631" s="18"/>
      <c r="AT7631" s="18"/>
      <c r="AU7631" s="18"/>
      <c r="AV7631" s="18"/>
      <c r="AW7631" s="18"/>
      <c r="AX7631" s="18"/>
      <c r="AY7631" s="18"/>
      <c r="AZ7631" s="18"/>
      <c r="BA7631" s="18"/>
      <c r="BB7631" s="18"/>
      <c r="BC7631" s="18"/>
      <c r="BD7631" s="18"/>
      <c r="BE7631" s="18"/>
      <c r="BF7631" s="18"/>
      <c r="BG7631" s="18"/>
      <c r="BH7631" s="18"/>
      <c r="BI7631" s="18"/>
      <c r="BJ7631" s="19"/>
      <c r="BK7631" s="19"/>
      <c r="BL7631" s="19"/>
      <c r="BM7631" s="19"/>
      <c r="BN7631" s="19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2"/>
      <c r="L7632" s="12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4"/>
      <c r="BK7632" s="14"/>
      <c r="BL7632" s="14"/>
      <c r="BM7632" s="14"/>
      <c r="BN7632" s="14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2"/>
      <c r="L7633" s="12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4"/>
      <c r="BK7633" s="14"/>
      <c r="BL7633" s="14"/>
      <c r="BM7633" s="14"/>
      <c r="BN7633" s="14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2"/>
      <c r="L7634" s="12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4"/>
      <c r="BK7634" s="14"/>
      <c r="BL7634" s="14"/>
      <c r="BM7634" s="14"/>
      <c r="BN7634" s="14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2"/>
      <c r="L7635" s="12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4"/>
      <c r="BK7635" s="14"/>
      <c r="BL7635" s="14"/>
      <c r="BM7635" s="14"/>
      <c r="BN7635" s="14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2"/>
      <c r="L7636" s="12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4"/>
      <c r="BK7636" s="14"/>
      <c r="BL7636" s="14"/>
      <c r="BM7636" s="14"/>
      <c r="BN7636" s="14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2"/>
      <c r="L7637" s="12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4"/>
      <c r="BK7637" s="14"/>
      <c r="BL7637" s="14"/>
      <c r="BM7637" s="14"/>
      <c r="BN7637" s="14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2"/>
      <c r="L7638" s="12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4"/>
      <c r="BK7638" s="14"/>
      <c r="BL7638" s="14"/>
      <c r="BM7638" s="14"/>
      <c r="BN7638" s="14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2"/>
      <c r="L7639" s="12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4"/>
      <c r="BK7639" s="14"/>
      <c r="BL7639" s="14"/>
      <c r="BM7639" s="14"/>
      <c r="BN7639" s="14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2"/>
      <c r="L7640" s="12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4"/>
      <c r="BK7640" s="14"/>
      <c r="BL7640" s="14"/>
      <c r="BM7640" s="14"/>
      <c r="BN7640" s="14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2"/>
      <c r="L7641" s="12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4"/>
      <c r="BK7641" s="14"/>
      <c r="BL7641" s="14"/>
      <c r="BM7641" s="14"/>
      <c r="BN7641" s="14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2"/>
      <c r="L7642" s="12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4"/>
      <c r="BK7642" s="14"/>
      <c r="BL7642" s="14"/>
      <c r="BM7642" s="14"/>
      <c r="BN7642" s="14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2"/>
      <c r="L7643" s="12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4"/>
      <c r="BK7643" s="14"/>
      <c r="BL7643" s="14"/>
      <c r="BM7643" s="14"/>
      <c r="BN7643" s="14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2"/>
      <c r="L7644" s="12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4"/>
      <c r="BK7644" s="14"/>
      <c r="BL7644" s="14"/>
      <c r="BM7644" s="14"/>
      <c r="BN7644" s="14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2"/>
      <c r="L7645" s="12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4"/>
      <c r="BK7645" s="14"/>
      <c r="BL7645" s="14"/>
      <c r="BM7645" s="14"/>
      <c r="BN7645" s="14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2"/>
      <c r="L7646" s="12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4"/>
      <c r="BK7646" s="14"/>
      <c r="BL7646" s="14"/>
      <c r="BM7646" s="14"/>
      <c r="BN7646" s="14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2"/>
      <c r="L7647" s="12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4"/>
      <c r="BK7647" s="14"/>
      <c r="BL7647" s="14"/>
      <c r="BM7647" s="14"/>
      <c r="BN7647" s="14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2"/>
      <c r="L7648" s="12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4"/>
      <c r="BK7648" s="14"/>
      <c r="BL7648" s="14"/>
      <c r="BM7648" s="14"/>
      <c r="BN7648" s="14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2"/>
      <c r="L7649" s="12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4"/>
      <c r="BK7649" s="14"/>
      <c r="BL7649" s="14"/>
      <c r="BM7649" s="14"/>
      <c r="BN7649" s="14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2"/>
      <c r="L7650" s="12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4"/>
      <c r="BK7650" s="14"/>
      <c r="BL7650" s="14"/>
      <c r="BM7650" s="14"/>
      <c r="BN7650" s="14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2"/>
      <c r="L7651" s="12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4"/>
      <c r="BK7651" s="14"/>
      <c r="BL7651" s="14"/>
      <c r="BM7651" s="14"/>
      <c r="BN7651" s="14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2"/>
      <c r="L7652" s="12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4"/>
      <c r="BK7652" s="14"/>
      <c r="BL7652" s="14"/>
      <c r="BM7652" s="14"/>
      <c r="BN7652" s="14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2"/>
      <c r="L7653" s="12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4"/>
      <c r="BK7653" s="14"/>
      <c r="BL7653" s="14"/>
      <c r="BM7653" s="14"/>
      <c r="BN7653" s="14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2"/>
      <c r="L7654" s="12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4"/>
      <c r="BK7654" s="14"/>
      <c r="BL7654" s="14"/>
      <c r="BM7654" s="14"/>
      <c r="BN7654" s="14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2"/>
      <c r="L7655" s="12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4"/>
      <c r="BK7655" s="14"/>
      <c r="BL7655" s="14"/>
      <c r="BM7655" s="14"/>
      <c r="BN7655" s="14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2"/>
      <c r="L7656" s="12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4"/>
      <c r="BK7656" s="14"/>
      <c r="BL7656" s="14"/>
      <c r="BM7656" s="14"/>
      <c r="BN7656" s="14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2"/>
      <c r="L7657" s="12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4"/>
      <c r="BK7657" s="14"/>
      <c r="BL7657" s="14"/>
      <c r="BM7657" s="14"/>
      <c r="BN7657" s="14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2"/>
      <c r="L7658" s="12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4"/>
      <c r="BK7658" s="14"/>
      <c r="BL7658" s="14"/>
      <c r="BM7658" s="14"/>
      <c r="BN7658" s="14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2"/>
      <c r="L7659" s="12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4"/>
      <c r="BK7659" s="14"/>
      <c r="BL7659" s="14"/>
      <c r="BM7659" s="14"/>
      <c r="BN7659" s="14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2"/>
      <c r="L7660" s="12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4"/>
      <c r="BK7660" s="14"/>
      <c r="BL7660" s="14"/>
      <c r="BM7660" s="14"/>
      <c r="BN7660" s="14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2"/>
      <c r="L7661" s="12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4"/>
      <c r="BK7661" s="14"/>
      <c r="BL7661" s="14"/>
      <c r="BM7661" s="14"/>
      <c r="BN7661" s="14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2"/>
      <c r="L7662" s="12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4"/>
      <c r="BK7662" s="14"/>
      <c r="BL7662" s="14"/>
      <c r="BM7662" s="14"/>
      <c r="BN7662" s="14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2"/>
      <c r="L7663" s="12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4"/>
      <c r="BK7663" s="14"/>
      <c r="BL7663" s="14"/>
      <c r="BM7663" s="14"/>
      <c r="BN7663" s="14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2"/>
      <c r="L7664" s="12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4"/>
      <c r="BK7664" s="14"/>
      <c r="BL7664" s="14"/>
      <c r="BM7664" s="14"/>
      <c r="BN7664" s="14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2"/>
      <c r="L7665" s="12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4"/>
      <c r="BK7665" s="14"/>
      <c r="BL7665" s="14"/>
      <c r="BM7665" s="14"/>
      <c r="BN7665" s="14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2"/>
      <c r="L7666" s="12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4"/>
      <c r="BK7666" s="14"/>
      <c r="BL7666" s="14"/>
      <c r="BM7666" s="14"/>
      <c r="BN7666" s="14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2"/>
      <c r="L7667" s="12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4"/>
      <c r="BK7667" s="14"/>
      <c r="BL7667" s="14"/>
      <c r="BM7667" s="14"/>
      <c r="BN7667" s="14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2"/>
      <c r="L7668" s="12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4"/>
      <c r="BK7668" s="14"/>
      <c r="BL7668" s="14"/>
      <c r="BM7668" s="14"/>
      <c r="BN7668" s="14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2"/>
      <c r="L7669" s="12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4"/>
      <c r="BK7669" s="14"/>
      <c r="BL7669" s="14"/>
      <c r="BM7669" s="14"/>
      <c r="BN7669" s="14"/>
    </row>
    <row r="7670" spans="1:66" s="15" customFormat="1" x14ac:dyDescent="0.25">
      <c r="D7670" s="23"/>
      <c r="K7670" s="17"/>
      <c r="L7670" s="17"/>
      <c r="M7670" s="18"/>
      <c r="N7670" s="18"/>
      <c r="O7670" s="18"/>
      <c r="P7670" s="18"/>
      <c r="Q7670" s="18"/>
      <c r="R7670" s="18"/>
      <c r="S7670" s="18"/>
      <c r="T7670" s="18"/>
      <c r="U7670" s="18"/>
      <c r="V7670" s="18"/>
      <c r="W7670" s="18"/>
      <c r="X7670" s="18"/>
      <c r="Y7670" s="18"/>
      <c r="Z7670" s="18"/>
      <c r="AA7670" s="18"/>
      <c r="AB7670" s="18"/>
      <c r="AC7670" s="18"/>
      <c r="AD7670" s="18"/>
      <c r="AE7670" s="18"/>
      <c r="AF7670" s="18"/>
      <c r="AG7670" s="18"/>
      <c r="AH7670" s="18"/>
      <c r="AI7670" s="18"/>
      <c r="AJ7670" s="18"/>
      <c r="AK7670" s="18"/>
      <c r="AL7670" s="18"/>
      <c r="AM7670" s="18"/>
      <c r="AN7670" s="18"/>
      <c r="AO7670" s="18"/>
      <c r="AP7670" s="18"/>
      <c r="AQ7670" s="18"/>
      <c r="AR7670" s="18"/>
      <c r="AS7670" s="18"/>
      <c r="AT7670" s="18"/>
      <c r="AU7670" s="18"/>
      <c r="AV7670" s="18"/>
      <c r="AW7670" s="18"/>
      <c r="AX7670" s="18"/>
      <c r="AY7670" s="18"/>
      <c r="AZ7670" s="18"/>
      <c r="BA7670" s="18"/>
      <c r="BB7670" s="18"/>
      <c r="BC7670" s="18"/>
      <c r="BD7670" s="18"/>
      <c r="BE7670" s="18"/>
      <c r="BF7670" s="18"/>
      <c r="BG7670" s="18"/>
      <c r="BH7670" s="18"/>
      <c r="BI7670" s="18"/>
      <c r="BJ7670" s="19"/>
      <c r="BK7670" s="19"/>
      <c r="BL7670" s="19"/>
      <c r="BM7670" s="19"/>
      <c r="BN7670" s="19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2"/>
      <c r="L7671" s="12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4"/>
      <c r="BK7671" s="14"/>
      <c r="BL7671" s="14"/>
      <c r="BM7671" s="14"/>
      <c r="BN7671" s="14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2"/>
      <c r="L7672" s="12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4"/>
      <c r="BK7672" s="14"/>
      <c r="BL7672" s="14"/>
      <c r="BM7672" s="14"/>
      <c r="BN7672" s="14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2"/>
      <c r="L7673" s="12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4"/>
      <c r="BK7673" s="14"/>
      <c r="BL7673" s="14"/>
      <c r="BM7673" s="14"/>
      <c r="BN7673" s="14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2"/>
      <c r="L7674" s="12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4"/>
      <c r="BK7674" s="14"/>
      <c r="BL7674" s="14"/>
      <c r="BM7674" s="14"/>
      <c r="BN7674" s="14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2"/>
      <c r="L7675" s="12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4"/>
      <c r="BK7675" s="14"/>
      <c r="BL7675" s="14"/>
      <c r="BM7675" s="14"/>
      <c r="BN7675" s="14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2"/>
      <c r="L7676" s="12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4"/>
      <c r="BK7676" s="14"/>
      <c r="BL7676" s="14"/>
      <c r="BM7676" s="14"/>
      <c r="BN7676" s="14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2"/>
      <c r="L7677" s="12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4"/>
      <c r="BK7677" s="14"/>
      <c r="BL7677" s="14"/>
      <c r="BM7677" s="14"/>
      <c r="BN7677" s="14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2"/>
      <c r="L7678" s="12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4"/>
      <c r="BK7678" s="14"/>
      <c r="BL7678" s="14"/>
      <c r="BM7678" s="14"/>
      <c r="BN7678" s="14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2"/>
      <c r="L7679" s="12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4"/>
      <c r="BK7679" s="14"/>
      <c r="BL7679" s="14"/>
      <c r="BM7679" s="14"/>
      <c r="BN7679" s="14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2"/>
      <c r="L7680" s="12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4"/>
      <c r="BK7680" s="14"/>
      <c r="BL7680" s="14"/>
      <c r="BM7680" s="14"/>
      <c r="BN7680" s="14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2"/>
      <c r="L7681" s="12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4"/>
      <c r="BK7681" s="14"/>
      <c r="BL7681" s="14"/>
      <c r="BM7681" s="14"/>
      <c r="BN7681" s="14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2"/>
      <c r="L7682" s="12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4"/>
      <c r="BK7682" s="14"/>
      <c r="BL7682" s="14"/>
      <c r="BM7682" s="14"/>
      <c r="BN7682" s="14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2"/>
      <c r="L7683" s="12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4"/>
      <c r="BK7683" s="14"/>
      <c r="BL7683" s="14"/>
      <c r="BM7683" s="14"/>
      <c r="BN7683" s="14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2"/>
      <c r="L7684" s="12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4"/>
      <c r="BK7684" s="14"/>
      <c r="BL7684" s="14"/>
      <c r="BM7684" s="14"/>
      <c r="BN7684" s="14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2"/>
      <c r="L7685" s="12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4"/>
      <c r="BK7685" s="14"/>
      <c r="BL7685" s="14"/>
      <c r="BM7685" s="14"/>
      <c r="BN7685" s="14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2"/>
      <c r="L7686" s="12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4"/>
      <c r="BK7686" s="14"/>
      <c r="BL7686" s="14"/>
      <c r="BM7686" s="14"/>
      <c r="BN7686" s="14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2"/>
      <c r="L7687" s="12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4"/>
      <c r="BK7687" s="14"/>
      <c r="BL7687" s="14"/>
      <c r="BM7687" s="14"/>
      <c r="BN7687" s="14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2"/>
      <c r="L7688" s="12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4"/>
      <c r="BK7688" s="14"/>
      <c r="BL7688" s="14"/>
      <c r="BM7688" s="14"/>
      <c r="BN7688" s="14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2"/>
      <c r="L7689" s="12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4"/>
      <c r="BK7689" s="14"/>
      <c r="BL7689" s="14"/>
      <c r="BM7689" s="14"/>
      <c r="BN7689" s="14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2"/>
      <c r="L7690" s="12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4"/>
      <c r="BK7690" s="14"/>
      <c r="BL7690" s="14"/>
      <c r="BM7690" s="14"/>
      <c r="BN7690" s="14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2"/>
      <c r="L7691" s="12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4"/>
      <c r="BK7691" s="14"/>
      <c r="BL7691" s="14"/>
      <c r="BM7691" s="14"/>
      <c r="BN7691" s="14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2"/>
      <c r="L7692" s="12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4"/>
      <c r="BK7692" s="14"/>
      <c r="BL7692" s="14"/>
      <c r="BM7692" s="14"/>
      <c r="BN7692" s="14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2"/>
      <c r="L7693" s="12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4"/>
      <c r="BK7693" s="14"/>
      <c r="BL7693" s="14"/>
      <c r="BM7693" s="14"/>
      <c r="BN7693" s="14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2"/>
      <c r="L7694" s="12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4"/>
      <c r="BK7694" s="14"/>
      <c r="BL7694" s="14"/>
      <c r="BM7694" s="14"/>
      <c r="BN7694" s="14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2"/>
      <c r="L7695" s="12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4"/>
      <c r="BK7695" s="14"/>
      <c r="BL7695" s="14"/>
      <c r="BM7695" s="14"/>
      <c r="BN7695" s="14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2"/>
      <c r="L7696" s="12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4"/>
      <c r="BK7696" s="14"/>
      <c r="BL7696" s="14"/>
      <c r="BM7696" s="14"/>
      <c r="BN7696" s="14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2"/>
      <c r="L7697" s="12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4"/>
      <c r="BK7697" s="14"/>
      <c r="BL7697" s="14"/>
      <c r="BM7697" s="14"/>
      <c r="BN7697" s="14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2"/>
      <c r="L7698" s="12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4"/>
      <c r="BK7698" s="14"/>
      <c r="BL7698" s="14"/>
      <c r="BM7698" s="14"/>
      <c r="BN7698" s="14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2"/>
      <c r="L7699" s="12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4"/>
      <c r="BK7699" s="14"/>
      <c r="BL7699" s="14"/>
      <c r="BM7699" s="14"/>
      <c r="BN7699" s="14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2"/>
      <c r="L7700" s="12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4"/>
      <c r="BK7700" s="14"/>
      <c r="BL7700" s="14"/>
      <c r="BM7700" s="14"/>
      <c r="BN7700" s="14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2"/>
      <c r="L7701" s="12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4"/>
      <c r="BK7701" s="14"/>
      <c r="BL7701" s="14"/>
      <c r="BM7701" s="14"/>
      <c r="BN7701" s="14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2"/>
      <c r="L7702" s="12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4"/>
      <c r="BK7702" s="14"/>
      <c r="BL7702" s="14"/>
      <c r="BM7702" s="14"/>
      <c r="BN7702" s="14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2"/>
      <c r="L7703" s="12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4"/>
      <c r="BK7703" s="14"/>
      <c r="BL7703" s="14"/>
      <c r="BM7703" s="14"/>
      <c r="BN7703" s="14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2"/>
      <c r="L7704" s="12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4"/>
      <c r="BK7704" s="14"/>
      <c r="BL7704" s="14"/>
      <c r="BM7704" s="14"/>
      <c r="BN7704" s="14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2"/>
      <c r="L7705" s="12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4"/>
      <c r="BK7705" s="14"/>
      <c r="BL7705" s="14"/>
      <c r="BM7705" s="14"/>
      <c r="BN7705" s="14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2"/>
      <c r="L7706" s="12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4"/>
      <c r="BK7706" s="14"/>
      <c r="BL7706" s="14"/>
      <c r="BM7706" s="14"/>
      <c r="BN7706" s="14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2"/>
      <c r="L7707" s="12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4"/>
      <c r="BK7707" s="14"/>
      <c r="BL7707" s="14"/>
      <c r="BM7707" s="14"/>
      <c r="BN7707" s="14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2"/>
      <c r="L7708" s="12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4"/>
      <c r="BK7708" s="14"/>
      <c r="BL7708" s="14"/>
      <c r="BM7708" s="14"/>
      <c r="BN7708" s="14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2"/>
      <c r="L7709" s="12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4"/>
      <c r="BK7709" s="14"/>
      <c r="BL7709" s="14"/>
      <c r="BM7709" s="14"/>
      <c r="BN7709" s="14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2"/>
      <c r="L7710" s="12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4"/>
      <c r="BK7710" s="14"/>
      <c r="BL7710" s="14"/>
      <c r="BM7710" s="14"/>
      <c r="BN7710" s="14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2"/>
      <c r="L7711" s="12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4"/>
      <c r="BK7711" s="14"/>
      <c r="BL7711" s="14"/>
      <c r="BM7711" s="14"/>
      <c r="BN7711" s="14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2"/>
      <c r="L7712" s="12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4"/>
      <c r="BK7712" s="14"/>
      <c r="BL7712" s="14"/>
      <c r="BM7712" s="14"/>
      <c r="BN7712" s="14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2"/>
      <c r="L7713" s="12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4"/>
      <c r="BK7713" s="14"/>
      <c r="BL7713" s="14"/>
      <c r="BM7713" s="14"/>
      <c r="BN7713" s="14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2"/>
      <c r="L7714" s="12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4"/>
      <c r="BK7714" s="14"/>
      <c r="BL7714" s="14"/>
      <c r="BM7714" s="14"/>
      <c r="BN7714" s="14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2"/>
      <c r="L7715" s="12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4"/>
      <c r="BK7715" s="14"/>
      <c r="BL7715" s="14"/>
      <c r="BM7715" s="14"/>
      <c r="BN7715" s="14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2"/>
      <c r="L7716" s="12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4"/>
      <c r="BK7716" s="14"/>
      <c r="BL7716" s="14"/>
      <c r="BM7716" s="14"/>
      <c r="BN7716" s="14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2"/>
      <c r="L7717" s="12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4"/>
      <c r="BK7717" s="14"/>
      <c r="BL7717" s="14"/>
      <c r="BM7717" s="14"/>
      <c r="BN7717" s="14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2"/>
      <c r="L7718" s="12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4"/>
      <c r="BK7718" s="14"/>
      <c r="BL7718" s="14"/>
      <c r="BM7718" s="14"/>
      <c r="BN7718" s="14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2"/>
      <c r="L7719" s="12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4"/>
      <c r="BK7719" s="14"/>
      <c r="BL7719" s="14"/>
      <c r="BM7719" s="14"/>
      <c r="BN7719" s="14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2"/>
      <c r="L7720" s="12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4"/>
      <c r="BK7720" s="14"/>
      <c r="BL7720" s="14"/>
      <c r="BM7720" s="14"/>
      <c r="BN7720" s="14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2"/>
      <c r="L7721" s="12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4"/>
      <c r="BK7721" s="14"/>
      <c r="BL7721" s="14"/>
      <c r="BM7721" s="14"/>
      <c r="BN7721" s="14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2"/>
      <c r="L7722" s="12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4"/>
      <c r="BK7722" s="14"/>
      <c r="BL7722" s="14"/>
      <c r="BM7722" s="14"/>
      <c r="BN7722" s="14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2"/>
      <c r="L7723" s="12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4"/>
      <c r="BK7723" s="14"/>
      <c r="BL7723" s="14"/>
      <c r="BM7723" s="14"/>
      <c r="BN7723" s="14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2"/>
      <c r="L7724" s="12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4"/>
      <c r="BK7724" s="14"/>
      <c r="BL7724" s="14"/>
      <c r="BM7724" s="14"/>
      <c r="BN7724" s="14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2"/>
      <c r="L7725" s="12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4"/>
      <c r="BK7725" s="14"/>
      <c r="BL7725" s="14"/>
      <c r="BM7725" s="14"/>
      <c r="BN7725" s="14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2"/>
      <c r="L7726" s="12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4"/>
      <c r="BK7726" s="14"/>
      <c r="BL7726" s="14"/>
      <c r="BM7726" s="14"/>
      <c r="BN7726" s="14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2"/>
      <c r="L7727" s="12"/>
      <c r="M7727" s="13"/>
      <c r="N7727" s="13"/>
      <c r="O7727" s="13"/>
      <c r="P7727" s="13"/>
      <c r="Q7727" s="13"/>
      <c r="R7727" s="13"/>
      <c r="S7727" s="13"/>
      <c r="T7727" s="13"/>
      <c r="U7727" s="13"/>
      <c r="V7727" s="13"/>
      <c r="W7727" s="13"/>
      <c r="X7727" s="13"/>
      <c r="Y7727" s="13"/>
      <c r="Z7727" s="13"/>
      <c r="AA7727" s="13"/>
      <c r="AB7727" s="13"/>
      <c r="AC7727" s="13"/>
      <c r="AD7727" s="13"/>
      <c r="AE7727" s="13"/>
      <c r="AF7727" s="13"/>
      <c r="AG7727" s="13"/>
      <c r="AH7727" s="13"/>
      <c r="AI7727" s="13"/>
      <c r="AJ7727" s="13"/>
      <c r="AK7727" s="13"/>
      <c r="AL7727" s="13"/>
      <c r="AM7727" s="13"/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13"/>
      <c r="AZ7727" s="13"/>
      <c r="BA7727" s="13"/>
      <c r="BB7727" s="13"/>
      <c r="BC7727" s="13"/>
      <c r="BD7727" s="13"/>
      <c r="BE7727" s="13"/>
      <c r="BF7727" s="13"/>
      <c r="BG7727" s="13"/>
      <c r="BH7727" s="13"/>
      <c r="BI7727" s="13"/>
      <c r="BJ7727" s="14"/>
      <c r="BK7727" s="14"/>
      <c r="BL7727" s="14"/>
      <c r="BM7727" s="14"/>
      <c r="BN7727" s="14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2"/>
      <c r="L7728" s="12"/>
      <c r="M7728" s="13"/>
      <c r="N7728" s="13"/>
      <c r="O7728" s="13"/>
      <c r="P7728" s="13"/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  <c r="AK7728" s="13"/>
      <c r="AL7728" s="13"/>
      <c r="AM7728" s="13"/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13"/>
      <c r="AZ7728" s="13"/>
      <c r="BA7728" s="13"/>
      <c r="BB7728" s="13"/>
      <c r="BC7728" s="13"/>
      <c r="BD7728" s="13"/>
      <c r="BE7728" s="13"/>
      <c r="BF7728" s="13"/>
      <c r="BG7728" s="13"/>
      <c r="BH7728" s="13"/>
      <c r="BI7728" s="13"/>
      <c r="BJ7728" s="14"/>
      <c r="BK7728" s="14"/>
      <c r="BL7728" s="14"/>
      <c r="BM7728" s="14"/>
      <c r="BN7728" s="14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2"/>
      <c r="L7729" s="12"/>
      <c r="M7729" s="13"/>
      <c r="N7729" s="13"/>
      <c r="O7729" s="13"/>
      <c r="P7729" s="13"/>
      <c r="Q7729" s="13"/>
      <c r="R7729" s="13"/>
      <c r="S7729" s="13"/>
      <c r="T7729" s="13"/>
      <c r="U7729" s="13"/>
      <c r="V7729" s="13"/>
      <c r="W7729" s="13"/>
      <c r="X7729" s="13"/>
      <c r="Y7729" s="13"/>
      <c r="Z7729" s="13"/>
      <c r="AA7729" s="13"/>
      <c r="AB7729" s="13"/>
      <c r="AC7729" s="13"/>
      <c r="AD7729" s="13"/>
      <c r="AE7729" s="13"/>
      <c r="AF7729" s="13"/>
      <c r="AG7729" s="13"/>
      <c r="AH7729" s="13"/>
      <c r="AI7729" s="13"/>
      <c r="AJ7729" s="13"/>
      <c r="AK7729" s="13"/>
      <c r="AL7729" s="13"/>
      <c r="AM7729" s="13"/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13"/>
      <c r="AZ7729" s="13"/>
      <c r="BA7729" s="13"/>
      <c r="BB7729" s="13"/>
      <c r="BC7729" s="13"/>
      <c r="BD7729" s="13"/>
      <c r="BE7729" s="13"/>
      <c r="BF7729" s="13"/>
      <c r="BG7729" s="13"/>
      <c r="BH7729" s="13"/>
      <c r="BI7729" s="13"/>
      <c r="BJ7729" s="14"/>
      <c r="BK7729" s="14"/>
      <c r="BL7729" s="14"/>
      <c r="BM7729" s="14"/>
      <c r="BN7729" s="14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2"/>
      <c r="L7730" s="12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3"/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  <c r="AK7730" s="13"/>
      <c r="AL7730" s="13"/>
      <c r="AM7730" s="13"/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13"/>
      <c r="AZ7730" s="13"/>
      <c r="BA7730" s="13"/>
      <c r="BB7730" s="13"/>
      <c r="BC7730" s="13"/>
      <c r="BD7730" s="13"/>
      <c r="BE7730" s="13"/>
      <c r="BF7730" s="13"/>
      <c r="BG7730" s="13"/>
      <c r="BH7730" s="13"/>
      <c r="BI7730" s="13"/>
      <c r="BJ7730" s="14"/>
      <c r="BK7730" s="14"/>
      <c r="BL7730" s="14"/>
      <c r="BM7730" s="14"/>
      <c r="BN7730" s="14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2"/>
      <c r="L7731" s="12"/>
      <c r="M7731" s="13"/>
      <c r="N7731" s="13"/>
      <c r="O7731" s="13"/>
      <c r="P7731" s="13"/>
      <c r="Q7731" s="13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  <c r="AK7731" s="13"/>
      <c r="AL7731" s="13"/>
      <c r="AM7731" s="13"/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13"/>
      <c r="AZ7731" s="13"/>
      <c r="BA7731" s="13"/>
      <c r="BB7731" s="13"/>
      <c r="BC7731" s="13"/>
      <c r="BD7731" s="13"/>
      <c r="BE7731" s="13"/>
      <c r="BF7731" s="13"/>
      <c r="BG7731" s="13"/>
      <c r="BH7731" s="13"/>
      <c r="BI7731" s="13"/>
      <c r="BJ7731" s="14"/>
      <c r="BK7731" s="14"/>
      <c r="BL7731" s="14"/>
      <c r="BM7731" s="14"/>
      <c r="BN7731" s="14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2"/>
      <c r="L7732" s="12"/>
      <c r="M7732" s="13"/>
      <c r="N7732" s="13"/>
      <c r="O7732" s="13"/>
      <c r="P7732" s="13"/>
      <c r="Q7732" s="13"/>
      <c r="R7732" s="13"/>
      <c r="S7732" s="13"/>
      <c r="T7732" s="13"/>
      <c r="U7732" s="13"/>
      <c r="V7732" s="13"/>
      <c r="W7732" s="13"/>
      <c r="X7732" s="13"/>
      <c r="Y7732" s="13"/>
      <c r="Z7732" s="13"/>
      <c r="AA7732" s="13"/>
      <c r="AB7732" s="13"/>
      <c r="AC7732" s="13"/>
      <c r="AD7732" s="13"/>
      <c r="AE7732" s="13"/>
      <c r="AF7732" s="13"/>
      <c r="AG7732" s="13"/>
      <c r="AH7732" s="13"/>
      <c r="AI7732" s="13"/>
      <c r="AJ7732" s="13"/>
      <c r="AK7732" s="13"/>
      <c r="AL7732" s="13"/>
      <c r="AM7732" s="13"/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13"/>
      <c r="AZ7732" s="13"/>
      <c r="BA7732" s="13"/>
      <c r="BB7732" s="13"/>
      <c r="BC7732" s="13"/>
      <c r="BD7732" s="13"/>
      <c r="BE7732" s="13"/>
      <c r="BF7732" s="13"/>
      <c r="BG7732" s="13"/>
      <c r="BH7732" s="13"/>
      <c r="BI7732" s="13"/>
      <c r="BJ7732" s="14"/>
      <c r="BK7732" s="14"/>
      <c r="BL7732" s="14"/>
      <c r="BM7732" s="14"/>
      <c r="BN7732" s="14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2"/>
      <c r="L7733" s="12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3"/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  <c r="AK7733" s="13"/>
      <c r="AL7733" s="13"/>
      <c r="AM7733" s="13"/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13"/>
      <c r="AZ7733" s="13"/>
      <c r="BA7733" s="13"/>
      <c r="BB7733" s="13"/>
      <c r="BC7733" s="13"/>
      <c r="BD7733" s="13"/>
      <c r="BE7733" s="13"/>
      <c r="BF7733" s="13"/>
      <c r="BG7733" s="13"/>
      <c r="BH7733" s="13"/>
      <c r="BI7733" s="13"/>
      <c r="BJ7733" s="14"/>
      <c r="BK7733" s="14"/>
      <c r="BL7733" s="14"/>
      <c r="BM7733" s="14"/>
      <c r="BN7733" s="14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2"/>
      <c r="L7734" s="12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3"/>
      <c r="AJ7734" s="13"/>
      <c r="AK7734" s="13"/>
      <c r="AL7734" s="13"/>
      <c r="AM7734" s="13"/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13"/>
      <c r="AZ7734" s="13"/>
      <c r="BA7734" s="13"/>
      <c r="BB7734" s="13"/>
      <c r="BC7734" s="13"/>
      <c r="BD7734" s="13"/>
      <c r="BE7734" s="13"/>
      <c r="BF7734" s="13"/>
      <c r="BG7734" s="13"/>
      <c r="BH7734" s="13"/>
      <c r="BI7734" s="13"/>
      <c r="BJ7734" s="14"/>
      <c r="BK7734" s="14"/>
      <c r="BL7734" s="14"/>
      <c r="BM7734" s="14"/>
      <c r="BN7734" s="14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2"/>
      <c r="L7735" s="12"/>
      <c r="M7735" s="13"/>
      <c r="N7735" s="13"/>
      <c r="O7735" s="13"/>
      <c r="P7735" s="13"/>
      <c r="Q7735" s="13"/>
      <c r="R7735" s="13"/>
      <c r="S7735" s="13"/>
      <c r="T7735" s="13"/>
      <c r="U7735" s="13"/>
      <c r="V7735" s="13"/>
      <c r="W7735" s="13"/>
      <c r="X7735" s="13"/>
      <c r="Y7735" s="13"/>
      <c r="Z7735" s="13"/>
      <c r="AA7735" s="13"/>
      <c r="AB7735" s="13"/>
      <c r="AC7735" s="13"/>
      <c r="AD7735" s="13"/>
      <c r="AE7735" s="13"/>
      <c r="AF7735" s="13"/>
      <c r="AG7735" s="13"/>
      <c r="AH7735" s="13"/>
      <c r="AI7735" s="13"/>
      <c r="AJ7735" s="13"/>
      <c r="AK7735" s="13"/>
      <c r="AL7735" s="13"/>
      <c r="AM7735" s="13"/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13"/>
      <c r="AZ7735" s="13"/>
      <c r="BA7735" s="13"/>
      <c r="BB7735" s="13"/>
      <c r="BC7735" s="13"/>
      <c r="BD7735" s="13"/>
      <c r="BE7735" s="13"/>
      <c r="BF7735" s="13"/>
      <c r="BG7735" s="13"/>
      <c r="BH7735" s="13"/>
      <c r="BI7735" s="13"/>
      <c r="BJ7735" s="14"/>
      <c r="BK7735" s="14"/>
      <c r="BL7735" s="14"/>
      <c r="BM7735" s="14"/>
      <c r="BN7735" s="14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2"/>
      <c r="L7736" s="12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3"/>
      <c r="AJ7736" s="13"/>
      <c r="AK7736" s="13"/>
      <c r="AL7736" s="13"/>
      <c r="AM7736" s="13"/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13"/>
      <c r="AZ7736" s="13"/>
      <c r="BA7736" s="13"/>
      <c r="BB7736" s="13"/>
      <c r="BC7736" s="13"/>
      <c r="BD7736" s="13"/>
      <c r="BE7736" s="13"/>
      <c r="BF7736" s="13"/>
      <c r="BG7736" s="13"/>
      <c r="BH7736" s="13"/>
      <c r="BI7736" s="13"/>
      <c r="BJ7736" s="14"/>
      <c r="BK7736" s="14"/>
      <c r="BL7736" s="14"/>
      <c r="BM7736" s="14"/>
      <c r="BN7736" s="14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2"/>
      <c r="L7737" s="12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3"/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  <c r="AK7737" s="13"/>
      <c r="AL7737" s="13"/>
      <c r="AM7737" s="13"/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13"/>
      <c r="AZ7737" s="13"/>
      <c r="BA7737" s="13"/>
      <c r="BB7737" s="13"/>
      <c r="BC7737" s="13"/>
      <c r="BD7737" s="13"/>
      <c r="BE7737" s="13"/>
      <c r="BF7737" s="13"/>
      <c r="BG7737" s="13"/>
      <c r="BH7737" s="13"/>
      <c r="BI7737" s="13"/>
      <c r="BJ7737" s="14"/>
      <c r="BK7737" s="14"/>
      <c r="BL7737" s="14"/>
      <c r="BM7737" s="14"/>
      <c r="BN7737" s="14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2"/>
      <c r="L7738" s="12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3"/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  <c r="AK7738" s="13"/>
      <c r="AL7738" s="13"/>
      <c r="AM7738" s="13"/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13"/>
      <c r="AZ7738" s="13"/>
      <c r="BA7738" s="13"/>
      <c r="BB7738" s="13"/>
      <c r="BC7738" s="13"/>
      <c r="BD7738" s="13"/>
      <c r="BE7738" s="13"/>
      <c r="BF7738" s="13"/>
      <c r="BG7738" s="13"/>
      <c r="BH7738" s="13"/>
      <c r="BI7738" s="13"/>
      <c r="BJ7738" s="14"/>
      <c r="BK7738" s="14"/>
      <c r="BL7738" s="14"/>
      <c r="BM7738" s="14"/>
      <c r="BN7738" s="14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2"/>
      <c r="L7739" s="12"/>
      <c r="M7739" s="13"/>
      <c r="N7739" s="13"/>
      <c r="O7739" s="13"/>
      <c r="P7739" s="13"/>
      <c r="Q7739" s="13"/>
      <c r="R7739" s="13"/>
      <c r="S7739" s="13"/>
      <c r="T7739" s="13"/>
      <c r="U7739" s="13"/>
      <c r="V7739" s="13"/>
      <c r="W7739" s="13"/>
      <c r="X7739" s="13"/>
      <c r="Y7739" s="13"/>
      <c r="Z7739" s="13"/>
      <c r="AA7739" s="13"/>
      <c r="AB7739" s="13"/>
      <c r="AC7739" s="13"/>
      <c r="AD7739" s="13"/>
      <c r="AE7739" s="13"/>
      <c r="AF7739" s="13"/>
      <c r="AG7739" s="13"/>
      <c r="AH7739" s="13"/>
      <c r="AI7739" s="13"/>
      <c r="AJ7739" s="13"/>
      <c r="AK7739" s="13"/>
      <c r="AL7739" s="13"/>
      <c r="AM7739" s="13"/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13"/>
      <c r="AZ7739" s="13"/>
      <c r="BA7739" s="13"/>
      <c r="BB7739" s="13"/>
      <c r="BC7739" s="13"/>
      <c r="BD7739" s="13"/>
      <c r="BE7739" s="13"/>
      <c r="BF7739" s="13"/>
      <c r="BG7739" s="13"/>
      <c r="BH7739" s="13"/>
      <c r="BI7739" s="13"/>
      <c r="BJ7739" s="14"/>
      <c r="BK7739" s="14"/>
      <c r="BL7739" s="14"/>
      <c r="BM7739" s="14"/>
      <c r="BN7739" s="14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2"/>
      <c r="L7740" s="12"/>
      <c r="M7740" s="13"/>
      <c r="N7740" s="13"/>
      <c r="O7740" s="13"/>
      <c r="P7740" s="13"/>
      <c r="Q7740" s="13"/>
      <c r="R7740" s="13"/>
      <c r="S7740" s="13"/>
      <c r="T7740" s="13"/>
      <c r="U7740" s="13"/>
      <c r="V7740" s="13"/>
      <c r="W7740" s="13"/>
      <c r="X7740" s="13"/>
      <c r="Y7740" s="13"/>
      <c r="Z7740" s="13"/>
      <c r="AA7740" s="13"/>
      <c r="AB7740" s="13"/>
      <c r="AC7740" s="13"/>
      <c r="AD7740" s="13"/>
      <c r="AE7740" s="13"/>
      <c r="AF7740" s="13"/>
      <c r="AG7740" s="13"/>
      <c r="AH7740" s="13"/>
      <c r="AI7740" s="13"/>
      <c r="AJ7740" s="13"/>
      <c r="AK7740" s="13"/>
      <c r="AL7740" s="13"/>
      <c r="AM7740" s="13"/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13"/>
      <c r="AZ7740" s="13"/>
      <c r="BA7740" s="13"/>
      <c r="BB7740" s="13"/>
      <c r="BC7740" s="13"/>
      <c r="BD7740" s="13"/>
      <c r="BE7740" s="13"/>
      <c r="BF7740" s="13"/>
      <c r="BG7740" s="13"/>
      <c r="BH7740" s="13"/>
      <c r="BI7740" s="13"/>
      <c r="BJ7740" s="14"/>
      <c r="BK7740" s="14"/>
      <c r="BL7740" s="14"/>
      <c r="BM7740" s="14"/>
      <c r="BN7740" s="14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2"/>
      <c r="L7741" s="12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3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  <c r="AK7741" s="13"/>
      <c r="AL7741" s="13"/>
      <c r="AM7741" s="13"/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13"/>
      <c r="AZ7741" s="13"/>
      <c r="BA7741" s="13"/>
      <c r="BB7741" s="13"/>
      <c r="BC7741" s="13"/>
      <c r="BD7741" s="13"/>
      <c r="BE7741" s="13"/>
      <c r="BF7741" s="13"/>
      <c r="BG7741" s="13"/>
      <c r="BH7741" s="13"/>
      <c r="BI7741" s="13"/>
      <c r="BJ7741" s="14"/>
      <c r="BK7741" s="14"/>
      <c r="BL7741" s="14"/>
      <c r="BM7741" s="14"/>
      <c r="BN7741" s="14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2"/>
      <c r="L7742" s="12"/>
      <c r="M7742" s="13"/>
      <c r="N7742" s="13"/>
      <c r="O7742" s="13"/>
      <c r="P7742" s="13"/>
      <c r="Q7742" s="13"/>
      <c r="R7742" s="13"/>
      <c r="S7742" s="13"/>
      <c r="T7742" s="13"/>
      <c r="U7742" s="13"/>
      <c r="V7742" s="13"/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3"/>
      <c r="AH7742" s="13"/>
      <c r="AI7742" s="13"/>
      <c r="AJ7742" s="13"/>
      <c r="AK7742" s="13"/>
      <c r="AL7742" s="13"/>
      <c r="AM7742" s="13"/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13"/>
      <c r="AZ7742" s="13"/>
      <c r="BA7742" s="13"/>
      <c r="BB7742" s="13"/>
      <c r="BC7742" s="13"/>
      <c r="BD7742" s="13"/>
      <c r="BE7742" s="13"/>
      <c r="BF7742" s="13"/>
      <c r="BG7742" s="13"/>
      <c r="BH7742" s="13"/>
      <c r="BI7742" s="13"/>
      <c r="BJ7742" s="14"/>
      <c r="BK7742" s="14"/>
      <c r="BL7742" s="14"/>
      <c r="BM7742" s="14"/>
      <c r="BN7742" s="14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2"/>
      <c r="L7743" s="12"/>
      <c r="M7743" s="13"/>
      <c r="N7743" s="13"/>
      <c r="O7743" s="13"/>
      <c r="P7743" s="13"/>
      <c r="Q7743" s="13"/>
      <c r="R7743" s="13"/>
      <c r="S7743" s="13"/>
      <c r="T7743" s="13"/>
      <c r="U7743" s="13"/>
      <c r="V7743" s="13"/>
      <c r="W7743" s="13"/>
      <c r="X7743" s="13"/>
      <c r="Y7743" s="13"/>
      <c r="Z7743" s="13"/>
      <c r="AA7743" s="13"/>
      <c r="AB7743" s="13"/>
      <c r="AC7743" s="13"/>
      <c r="AD7743" s="13"/>
      <c r="AE7743" s="13"/>
      <c r="AF7743" s="13"/>
      <c r="AG7743" s="13"/>
      <c r="AH7743" s="13"/>
      <c r="AI7743" s="13"/>
      <c r="AJ7743" s="13"/>
      <c r="AK7743" s="13"/>
      <c r="AL7743" s="13"/>
      <c r="AM7743" s="13"/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13"/>
      <c r="AZ7743" s="13"/>
      <c r="BA7743" s="13"/>
      <c r="BB7743" s="13"/>
      <c r="BC7743" s="13"/>
      <c r="BD7743" s="13"/>
      <c r="BE7743" s="13"/>
      <c r="BF7743" s="13"/>
      <c r="BG7743" s="13"/>
      <c r="BH7743" s="13"/>
      <c r="BI7743" s="13"/>
      <c r="BJ7743" s="14"/>
      <c r="BK7743" s="14"/>
      <c r="BL7743" s="14"/>
      <c r="BM7743" s="14"/>
      <c r="BN7743" s="14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2"/>
      <c r="L7744" s="12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3"/>
      <c r="AG7744" s="13"/>
      <c r="AH7744" s="13"/>
      <c r="AI7744" s="13"/>
      <c r="AJ7744" s="13"/>
      <c r="AK7744" s="13"/>
      <c r="AL7744" s="13"/>
      <c r="AM7744" s="13"/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13"/>
      <c r="AZ7744" s="13"/>
      <c r="BA7744" s="13"/>
      <c r="BB7744" s="13"/>
      <c r="BC7744" s="13"/>
      <c r="BD7744" s="13"/>
      <c r="BE7744" s="13"/>
      <c r="BF7744" s="13"/>
      <c r="BG7744" s="13"/>
      <c r="BH7744" s="13"/>
      <c r="BI7744" s="13"/>
      <c r="BJ7744" s="14"/>
      <c r="BK7744" s="14"/>
      <c r="BL7744" s="14"/>
      <c r="BM7744" s="14"/>
      <c r="BN7744" s="14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2"/>
      <c r="L7745" s="12"/>
      <c r="M7745" s="13"/>
      <c r="N7745" s="13"/>
      <c r="O7745" s="13"/>
      <c r="P7745" s="13"/>
      <c r="Q7745" s="13"/>
      <c r="R7745" s="13"/>
      <c r="S7745" s="13"/>
      <c r="T7745" s="13"/>
      <c r="U7745" s="13"/>
      <c r="V7745" s="13"/>
      <c r="W7745" s="13"/>
      <c r="X7745" s="13"/>
      <c r="Y7745" s="13"/>
      <c r="Z7745" s="13"/>
      <c r="AA7745" s="13"/>
      <c r="AB7745" s="13"/>
      <c r="AC7745" s="13"/>
      <c r="AD7745" s="13"/>
      <c r="AE7745" s="13"/>
      <c r="AF7745" s="13"/>
      <c r="AG7745" s="13"/>
      <c r="AH7745" s="13"/>
      <c r="AI7745" s="13"/>
      <c r="AJ7745" s="13"/>
      <c r="AK7745" s="13"/>
      <c r="AL7745" s="13"/>
      <c r="AM7745" s="13"/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13"/>
      <c r="AZ7745" s="13"/>
      <c r="BA7745" s="13"/>
      <c r="BB7745" s="13"/>
      <c r="BC7745" s="13"/>
      <c r="BD7745" s="13"/>
      <c r="BE7745" s="13"/>
      <c r="BF7745" s="13"/>
      <c r="BG7745" s="13"/>
      <c r="BH7745" s="13"/>
      <c r="BI7745" s="13"/>
      <c r="BJ7745" s="14"/>
      <c r="BK7745" s="14"/>
      <c r="BL7745" s="14"/>
      <c r="BM7745" s="14"/>
      <c r="BN7745" s="14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2"/>
      <c r="L7746" s="12"/>
      <c r="M7746" s="13"/>
      <c r="N7746" s="13"/>
      <c r="O7746" s="13"/>
      <c r="P7746" s="13"/>
      <c r="Q7746" s="13"/>
      <c r="R7746" s="13"/>
      <c r="S7746" s="13"/>
      <c r="T7746" s="13"/>
      <c r="U7746" s="13"/>
      <c r="V7746" s="13"/>
      <c r="W7746" s="13"/>
      <c r="X7746" s="13"/>
      <c r="Y7746" s="13"/>
      <c r="Z7746" s="13"/>
      <c r="AA7746" s="13"/>
      <c r="AB7746" s="13"/>
      <c r="AC7746" s="13"/>
      <c r="AD7746" s="13"/>
      <c r="AE7746" s="13"/>
      <c r="AF7746" s="13"/>
      <c r="AG7746" s="13"/>
      <c r="AH7746" s="13"/>
      <c r="AI7746" s="13"/>
      <c r="AJ7746" s="13"/>
      <c r="AK7746" s="13"/>
      <c r="AL7746" s="13"/>
      <c r="AM7746" s="13"/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13"/>
      <c r="AZ7746" s="13"/>
      <c r="BA7746" s="13"/>
      <c r="BB7746" s="13"/>
      <c r="BC7746" s="13"/>
      <c r="BD7746" s="13"/>
      <c r="BE7746" s="13"/>
      <c r="BF7746" s="13"/>
      <c r="BG7746" s="13"/>
      <c r="BH7746" s="13"/>
      <c r="BI7746" s="13"/>
      <c r="BJ7746" s="14"/>
      <c r="BK7746" s="14"/>
      <c r="BL7746" s="14"/>
      <c r="BM7746" s="14"/>
      <c r="BN7746" s="14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2"/>
      <c r="L7747" s="12"/>
      <c r="M7747" s="13"/>
      <c r="N7747" s="13"/>
      <c r="O7747" s="13"/>
      <c r="P7747" s="13"/>
      <c r="Q7747" s="13"/>
      <c r="R7747" s="13"/>
      <c r="S7747" s="13"/>
      <c r="T7747" s="13"/>
      <c r="U7747" s="13"/>
      <c r="V7747" s="13"/>
      <c r="W7747" s="13"/>
      <c r="X7747" s="13"/>
      <c r="Y7747" s="13"/>
      <c r="Z7747" s="13"/>
      <c r="AA7747" s="13"/>
      <c r="AB7747" s="13"/>
      <c r="AC7747" s="13"/>
      <c r="AD7747" s="13"/>
      <c r="AE7747" s="13"/>
      <c r="AF7747" s="13"/>
      <c r="AG7747" s="13"/>
      <c r="AH7747" s="13"/>
      <c r="AI7747" s="13"/>
      <c r="AJ7747" s="13"/>
      <c r="AK7747" s="13"/>
      <c r="AL7747" s="13"/>
      <c r="AM7747" s="13"/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13"/>
      <c r="AZ7747" s="13"/>
      <c r="BA7747" s="13"/>
      <c r="BB7747" s="13"/>
      <c r="BC7747" s="13"/>
      <c r="BD7747" s="13"/>
      <c r="BE7747" s="13"/>
      <c r="BF7747" s="13"/>
      <c r="BG7747" s="13"/>
      <c r="BH7747" s="13"/>
      <c r="BI7747" s="13"/>
      <c r="BJ7747" s="14"/>
      <c r="BK7747" s="14"/>
      <c r="BL7747" s="14"/>
      <c r="BM7747" s="14"/>
      <c r="BN7747" s="14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2"/>
      <c r="L7748" s="12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3"/>
      <c r="AH7748" s="13"/>
      <c r="AI7748" s="13"/>
      <c r="AJ7748" s="13"/>
      <c r="AK7748" s="13"/>
      <c r="AL7748" s="13"/>
      <c r="AM7748" s="13"/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13"/>
      <c r="AZ7748" s="13"/>
      <c r="BA7748" s="13"/>
      <c r="BB7748" s="13"/>
      <c r="BC7748" s="13"/>
      <c r="BD7748" s="13"/>
      <c r="BE7748" s="13"/>
      <c r="BF7748" s="13"/>
      <c r="BG7748" s="13"/>
      <c r="BH7748" s="13"/>
      <c r="BI7748" s="13"/>
      <c r="BJ7748" s="14"/>
      <c r="BK7748" s="14"/>
      <c r="BL7748" s="14"/>
      <c r="BM7748" s="14"/>
      <c r="BN7748" s="14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2"/>
      <c r="L7749" s="12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3"/>
      <c r="AJ7749" s="13"/>
      <c r="AK7749" s="13"/>
      <c r="AL7749" s="13"/>
      <c r="AM7749" s="13"/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13"/>
      <c r="AZ7749" s="13"/>
      <c r="BA7749" s="13"/>
      <c r="BB7749" s="13"/>
      <c r="BC7749" s="13"/>
      <c r="BD7749" s="13"/>
      <c r="BE7749" s="13"/>
      <c r="BF7749" s="13"/>
      <c r="BG7749" s="13"/>
      <c r="BH7749" s="13"/>
      <c r="BI7749" s="13"/>
      <c r="BJ7749" s="14"/>
      <c r="BK7749" s="14"/>
      <c r="BL7749" s="14"/>
      <c r="BM7749" s="14"/>
      <c r="BN7749" s="14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2"/>
      <c r="L7750" s="12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3"/>
      <c r="AJ7750" s="13"/>
      <c r="AK7750" s="13"/>
      <c r="AL7750" s="13"/>
      <c r="AM7750" s="13"/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13"/>
      <c r="AZ7750" s="13"/>
      <c r="BA7750" s="13"/>
      <c r="BB7750" s="13"/>
      <c r="BC7750" s="13"/>
      <c r="BD7750" s="13"/>
      <c r="BE7750" s="13"/>
      <c r="BF7750" s="13"/>
      <c r="BG7750" s="13"/>
      <c r="BH7750" s="13"/>
      <c r="BI7750" s="13"/>
      <c r="BJ7750" s="14"/>
      <c r="BK7750" s="14"/>
      <c r="BL7750" s="14"/>
      <c r="BM7750" s="14"/>
      <c r="BN7750" s="14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2"/>
      <c r="L7751" s="12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3"/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  <c r="AK7751" s="13"/>
      <c r="AL7751" s="13"/>
      <c r="AM7751" s="13"/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13"/>
      <c r="AZ7751" s="13"/>
      <c r="BA7751" s="13"/>
      <c r="BB7751" s="13"/>
      <c r="BC7751" s="13"/>
      <c r="BD7751" s="13"/>
      <c r="BE7751" s="13"/>
      <c r="BF7751" s="13"/>
      <c r="BG7751" s="13"/>
      <c r="BH7751" s="13"/>
      <c r="BI7751" s="13"/>
      <c r="BJ7751" s="14"/>
      <c r="BK7751" s="14"/>
      <c r="BL7751" s="14"/>
      <c r="BM7751" s="14"/>
      <c r="BN7751" s="14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2"/>
      <c r="L7752" s="12"/>
      <c r="M7752" s="13"/>
      <c r="N7752" s="13"/>
      <c r="O7752" s="13"/>
      <c r="P7752" s="13"/>
      <c r="Q7752" s="13"/>
      <c r="R7752" s="13"/>
      <c r="S7752" s="13"/>
      <c r="T7752" s="13"/>
      <c r="U7752" s="13"/>
      <c r="V7752" s="13"/>
      <c r="W7752" s="13"/>
      <c r="X7752" s="13"/>
      <c r="Y7752" s="13"/>
      <c r="Z7752" s="13"/>
      <c r="AA7752" s="13"/>
      <c r="AB7752" s="13"/>
      <c r="AC7752" s="13"/>
      <c r="AD7752" s="13"/>
      <c r="AE7752" s="13"/>
      <c r="AF7752" s="13"/>
      <c r="AG7752" s="13"/>
      <c r="AH7752" s="13"/>
      <c r="AI7752" s="13"/>
      <c r="AJ7752" s="13"/>
      <c r="AK7752" s="13"/>
      <c r="AL7752" s="13"/>
      <c r="AM7752" s="13"/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13"/>
      <c r="AZ7752" s="13"/>
      <c r="BA7752" s="13"/>
      <c r="BB7752" s="13"/>
      <c r="BC7752" s="13"/>
      <c r="BD7752" s="13"/>
      <c r="BE7752" s="13"/>
      <c r="BF7752" s="13"/>
      <c r="BG7752" s="13"/>
      <c r="BH7752" s="13"/>
      <c r="BI7752" s="13"/>
      <c r="BJ7752" s="14"/>
      <c r="BK7752" s="14"/>
      <c r="BL7752" s="14"/>
      <c r="BM7752" s="14"/>
      <c r="BN7752" s="14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2"/>
      <c r="L7753" s="12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3"/>
      <c r="AE7753" s="13"/>
      <c r="AF7753" s="13"/>
      <c r="AG7753" s="13"/>
      <c r="AH7753" s="13"/>
      <c r="AI7753" s="13"/>
      <c r="AJ7753" s="13"/>
      <c r="AK7753" s="13"/>
      <c r="AL7753" s="13"/>
      <c r="AM7753" s="13"/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13"/>
      <c r="AZ7753" s="13"/>
      <c r="BA7753" s="13"/>
      <c r="BB7753" s="13"/>
      <c r="BC7753" s="13"/>
      <c r="BD7753" s="13"/>
      <c r="BE7753" s="13"/>
      <c r="BF7753" s="13"/>
      <c r="BG7753" s="13"/>
      <c r="BH7753" s="13"/>
      <c r="BI7753" s="13"/>
      <c r="BJ7753" s="14"/>
      <c r="BK7753" s="14"/>
      <c r="BL7753" s="14"/>
      <c r="BM7753" s="14"/>
      <c r="BN7753" s="14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2"/>
      <c r="L7754" s="12"/>
      <c r="M7754" s="13"/>
      <c r="N7754" s="13"/>
      <c r="O7754" s="13"/>
      <c r="P7754" s="13"/>
      <c r="Q7754" s="13"/>
      <c r="R7754" s="13"/>
      <c r="S7754" s="13"/>
      <c r="T7754" s="13"/>
      <c r="U7754" s="13"/>
      <c r="V7754" s="13"/>
      <c r="W7754" s="13"/>
      <c r="X7754" s="13"/>
      <c r="Y7754" s="13"/>
      <c r="Z7754" s="13"/>
      <c r="AA7754" s="13"/>
      <c r="AB7754" s="13"/>
      <c r="AC7754" s="13"/>
      <c r="AD7754" s="13"/>
      <c r="AE7754" s="13"/>
      <c r="AF7754" s="13"/>
      <c r="AG7754" s="13"/>
      <c r="AH7754" s="13"/>
      <c r="AI7754" s="13"/>
      <c r="AJ7754" s="13"/>
      <c r="AK7754" s="13"/>
      <c r="AL7754" s="13"/>
      <c r="AM7754" s="13"/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13"/>
      <c r="AZ7754" s="13"/>
      <c r="BA7754" s="13"/>
      <c r="BB7754" s="13"/>
      <c r="BC7754" s="13"/>
      <c r="BD7754" s="13"/>
      <c r="BE7754" s="13"/>
      <c r="BF7754" s="13"/>
      <c r="BG7754" s="13"/>
      <c r="BH7754" s="13"/>
      <c r="BI7754" s="13"/>
      <c r="BJ7754" s="14"/>
      <c r="BK7754" s="14"/>
      <c r="BL7754" s="14"/>
      <c r="BM7754" s="14"/>
      <c r="BN7754" s="14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2"/>
      <c r="L7755" s="12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3"/>
      <c r="AA7755" s="13"/>
      <c r="AB7755" s="13"/>
      <c r="AC7755" s="13"/>
      <c r="AD7755" s="13"/>
      <c r="AE7755" s="13"/>
      <c r="AF7755" s="13"/>
      <c r="AG7755" s="13"/>
      <c r="AH7755" s="13"/>
      <c r="AI7755" s="13"/>
      <c r="AJ7755" s="13"/>
      <c r="AK7755" s="13"/>
      <c r="AL7755" s="13"/>
      <c r="AM7755" s="13"/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13"/>
      <c r="AZ7755" s="13"/>
      <c r="BA7755" s="13"/>
      <c r="BB7755" s="13"/>
      <c r="BC7755" s="13"/>
      <c r="BD7755" s="13"/>
      <c r="BE7755" s="13"/>
      <c r="BF7755" s="13"/>
      <c r="BG7755" s="13"/>
      <c r="BH7755" s="13"/>
      <c r="BI7755" s="13"/>
      <c r="BJ7755" s="14"/>
      <c r="BK7755" s="14"/>
      <c r="BL7755" s="14"/>
      <c r="BM7755" s="14"/>
      <c r="BN7755" s="14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2"/>
      <c r="L7756" s="12"/>
      <c r="M7756" s="13"/>
      <c r="N7756" s="13"/>
      <c r="O7756" s="13"/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3"/>
      <c r="AA7756" s="13"/>
      <c r="AB7756" s="13"/>
      <c r="AC7756" s="13"/>
      <c r="AD7756" s="13"/>
      <c r="AE7756" s="13"/>
      <c r="AF7756" s="13"/>
      <c r="AG7756" s="13"/>
      <c r="AH7756" s="13"/>
      <c r="AI7756" s="13"/>
      <c r="AJ7756" s="13"/>
      <c r="AK7756" s="13"/>
      <c r="AL7756" s="13"/>
      <c r="AM7756" s="13"/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13"/>
      <c r="AZ7756" s="13"/>
      <c r="BA7756" s="13"/>
      <c r="BB7756" s="13"/>
      <c r="BC7756" s="13"/>
      <c r="BD7756" s="13"/>
      <c r="BE7756" s="13"/>
      <c r="BF7756" s="13"/>
      <c r="BG7756" s="13"/>
      <c r="BH7756" s="13"/>
      <c r="BI7756" s="13"/>
      <c r="BJ7756" s="14"/>
      <c r="BK7756" s="14"/>
      <c r="BL7756" s="14"/>
      <c r="BM7756" s="14"/>
      <c r="BN7756" s="14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2"/>
      <c r="L7757" s="12"/>
      <c r="M7757" s="13"/>
      <c r="N7757" s="13"/>
      <c r="O7757" s="13"/>
      <c r="P7757" s="13"/>
      <c r="Q7757" s="13"/>
      <c r="R7757" s="13"/>
      <c r="S7757" s="13"/>
      <c r="T7757" s="13"/>
      <c r="U7757" s="13"/>
      <c r="V7757" s="13"/>
      <c r="W7757" s="13"/>
      <c r="X7757" s="13"/>
      <c r="Y7757" s="13"/>
      <c r="Z7757" s="13"/>
      <c r="AA7757" s="13"/>
      <c r="AB7757" s="13"/>
      <c r="AC7757" s="13"/>
      <c r="AD7757" s="13"/>
      <c r="AE7757" s="13"/>
      <c r="AF7757" s="13"/>
      <c r="AG7757" s="13"/>
      <c r="AH7757" s="13"/>
      <c r="AI7757" s="13"/>
      <c r="AJ7757" s="13"/>
      <c r="AK7757" s="13"/>
      <c r="AL7757" s="13"/>
      <c r="AM7757" s="13"/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13"/>
      <c r="AZ7757" s="13"/>
      <c r="BA7757" s="13"/>
      <c r="BB7757" s="13"/>
      <c r="BC7757" s="13"/>
      <c r="BD7757" s="13"/>
      <c r="BE7757" s="13"/>
      <c r="BF7757" s="13"/>
      <c r="BG7757" s="13"/>
      <c r="BH7757" s="13"/>
      <c r="BI7757" s="13"/>
      <c r="BJ7757" s="14"/>
      <c r="BK7757" s="14"/>
      <c r="BL7757" s="14"/>
      <c r="BM7757" s="14"/>
      <c r="BN7757" s="14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2"/>
      <c r="L7758" s="12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3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  <c r="AK7758" s="13"/>
      <c r="AL7758" s="13"/>
      <c r="AM7758" s="13"/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13"/>
      <c r="AZ7758" s="13"/>
      <c r="BA7758" s="13"/>
      <c r="BB7758" s="13"/>
      <c r="BC7758" s="13"/>
      <c r="BD7758" s="13"/>
      <c r="BE7758" s="13"/>
      <c r="BF7758" s="13"/>
      <c r="BG7758" s="13"/>
      <c r="BH7758" s="13"/>
      <c r="BI7758" s="13"/>
      <c r="BJ7758" s="14"/>
      <c r="BK7758" s="14"/>
      <c r="BL7758" s="14"/>
      <c r="BM7758" s="14"/>
      <c r="BN7758" s="14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2"/>
      <c r="L7759" s="12"/>
      <c r="M7759" s="13"/>
      <c r="N7759" s="13"/>
      <c r="O7759" s="13"/>
      <c r="P7759" s="13"/>
      <c r="Q7759" s="13"/>
      <c r="R7759" s="13"/>
      <c r="S7759" s="13"/>
      <c r="T7759" s="13"/>
      <c r="U7759" s="13"/>
      <c r="V7759" s="13"/>
      <c r="W7759" s="13"/>
      <c r="X7759" s="13"/>
      <c r="Y7759" s="13"/>
      <c r="Z7759" s="13"/>
      <c r="AA7759" s="13"/>
      <c r="AB7759" s="13"/>
      <c r="AC7759" s="13"/>
      <c r="AD7759" s="13"/>
      <c r="AE7759" s="13"/>
      <c r="AF7759" s="13"/>
      <c r="AG7759" s="13"/>
      <c r="AH7759" s="13"/>
      <c r="AI7759" s="13"/>
      <c r="AJ7759" s="13"/>
      <c r="AK7759" s="13"/>
      <c r="AL7759" s="13"/>
      <c r="AM7759" s="13"/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13"/>
      <c r="AZ7759" s="13"/>
      <c r="BA7759" s="13"/>
      <c r="BB7759" s="13"/>
      <c r="BC7759" s="13"/>
      <c r="BD7759" s="13"/>
      <c r="BE7759" s="13"/>
      <c r="BF7759" s="13"/>
      <c r="BG7759" s="13"/>
      <c r="BH7759" s="13"/>
      <c r="BI7759" s="13"/>
      <c r="BJ7759" s="14"/>
      <c r="BK7759" s="14"/>
      <c r="BL7759" s="14"/>
      <c r="BM7759" s="14"/>
      <c r="BN7759" s="14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2"/>
      <c r="L7760" s="12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3"/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  <c r="AK7760" s="13"/>
      <c r="AL7760" s="13"/>
      <c r="AM7760" s="13"/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13"/>
      <c r="AZ7760" s="13"/>
      <c r="BA7760" s="13"/>
      <c r="BB7760" s="13"/>
      <c r="BC7760" s="13"/>
      <c r="BD7760" s="13"/>
      <c r="BE7760" s="13"/>
      <c r="BF7760" s="13"/>
      <c r="BG7760" s="13"/>
      <c r="BH7760" s="13"/>
      <c r="BI7760" s="13"/>
      <c r="BJ7760" s="14"/>
      <c r="BK7760" s="14"/>
      <c r="BL7760" s="14"/>
      <c r="BM7760" s="14"/>
      <c r="BN7760" s="14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2"/>
      <c r="L7761" s="12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3"/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3"/>
      <c r="AJ7761" s="13"/>
      <c r="AK7761" s="13"/>
      <c r="AL7761" s="13"/>
      <c r="AM7761" s="13"/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13"/>
      <c r="AZ7761" s="13"/>
      <c r="BA7761" s="13"/>
      <c r="BB7761" s="13"/>
      <c r="BC7761" s="13"/>
      <c r="BD7761" s="13"/>
      <c r="BE7761" s="13"/>
      <c r="BF7761" s="13"/>
      <c r="BG7761" s="13"/>
      <c r="BH7761" s="13"/>
      <c r="BI7761" s="13"/>
      <c r="BJ7761" s="14"/>
      <c r="BK7761" s="14"/>
      <c r="BL7761" s="14"/>
      <c r="BM7761" s="14"/>
      <c r="BN7761" s="14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2"/>
      <c r="L7762" s="12"/>
      <c r="M7762" s="13"/>
      <c r="N7762" s="13"/>
      <c r="O7762" s="13"/>
      <c r="P7762" s="13"/>
      <c r="Q7762" s="13"/>
      <c r="R7762" s="13"/>
      <c r="S7762" s="13"/>
      <c r="T7762" s="13"/>
      <c r="U7762" s="13"/>
      <c r="V7762" s="13"/>
      <c r="W7762" s="13"/>
      <c r="X7762" s="13"/>
      <c r="Y7762" s="13"/>
      <c r="Z7762" s="13"/>
      <c r="AA7762" s="13"/>
      <c r="AB7762" s="13"/>
      <c r="AC7762" s="13"/>
      <c r="AD7762" s="13"/>
      <c r="AE7762" s="13"/>
      <c r="AF7762" s="13"/>
      <c r="AG7762" s="13"/>
      <c r="AH7762" s="13"/>
      <c r="AI7762" s="13"/>
      <c r="AJ7762" s="13"/>
      <c r="AK7762" s="13"/>
      <c r="AL7762" s="13"/>
      <c r="AM7762" s="13"/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13"/>
      <c r="AZ7762" s="13"/>
      <c r="BA7762" s="13"/>
      <c r="BB7762" s="13"/>
      <c r="BC7762" s="13"/>
      <c r="BD7762" s="13"/>
      <c r="BE7762" s="13"/>
      <c r="BF7762" s="13"/>
      <c r="BG7762" s="13"/>
      <c r="BH7762" s="13"/>
      <c r="BI7762" s="13"/>
      <c r="BJ7762" s="14"/>
      <c r="BK7762" s="14"/>
      <c r="BL7762" s="14"/>
      <c r="BM7762" s="14"/>
      <c r="BN7762" s="14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2"/>
      <c r="L7763" s="12"/>
      <c r="M7763" s="13"/>
      <c r="N7763" s="13"/>
      <c r="O7763" s="13"/>
      <c r="P7763" s="13"/>
      <c r="Q7763" s="13"/>
      <c r="R7763" s="13"/>
      <c r="S7763" s="13"/>
      <c r="T7763" s="13"/>
      <c r="U7763" s="13"/>
      <c r="V7763" s="13"/>
      <c r="W7763" s="13"/>
      <c r="X7763" s="13"/>
      <c r="Y7763" s="13"/>
      <c r="Z7763" s="13"/>
      <c r="AA7763" s="13"/>
      <c r="AB7763" s="13"/>
      <c r="AC7763" s="13"/>
      <c r="AD7763" s="13"/>
      <c r="AE7763" s="13"/>
      <c r="AF7763" s="13"/>
      <c r="AG7763" s="13"/>
      <c r="AH7763" s="13"/>
      <c r="AI7763" s="13"/>
      <c r="AJ7763" s="13"/>
      <c r="AK7763" s="13"/>
      <c r="AL7763" s="13"/>
      <c r="AM7763" s="13"/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13"/>
      <c r="AZ7763" s="13"/>
      <c r="BA7763" s="13"/>
      <c r="BB7763" s="13"/>
      <c r="BC7763" s="13"/>
      <c r="BD7763" s="13"/>
      <c r="BE7763" s="13"/>
      <c r="BF7763" s="13"/>
      <c r="BG7763" s="13"/>
      <c r="BH7763" s="13"/>
      <c r="BI7763" s="13"/>
      <c r="BJ7763" s="14"/>
      <c r="BK7763" s="14"/>
      <c r="BL7763" s="14"/>
      <c r="BM7763" s="14"/>
      <c r="BN7763" s="14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2"/>
      <c r="L7764" s="12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3"/>
      <c r="AA7764" s="13"/>
      <c r="AB7764" s="13"/>
      <c r="AC7764" s="13"/>
      <c r="AD7764" s="13"/>
      <c r="AE7764" s="13"/>
      <c r="AF7764" s="13"/>
      <c r="AG7764" s="13"/>
      <c r="AH7764" s="13"/>
      <c r="AI7764" s="13"/>
      <c r="AJ7764" s="13"/>
      <c r="AK7764" s="13"/>
      <c r="AL7764" s="13"/>
      <c r="AM7764" s="13"/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13"/>
      <c r="AZ7764" s="13"/>
      <c r="BA7764" s="13"/>
      <c r="BB7764" s="13"/>
      <c r="BC7764" s="13"/>
      <c r="BD7764" s="13"/>
      <c r="BE7764" s="13"/>
      <c r="BF7764" s="13"/>
      <c r="BG7764" s="13"/>
      <c r="BH7764" s="13"/>
      <c r="BI7764" s="13"/>
      <c r="BJ7764" s="14"/>
      <c r="BK7764" s="14"/>
      <c r="BL7764" s="14"/>
      <c r="BM7764" s="14"/>
      <c r="BN7764" s="14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2"/>
      <c r="L7765" s="12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3"/>
      <c r="AA7765" s="13"/>
      <c r="AB7765" s="13"/>
      <c r="AC7765" s="13"/>
      <c r="AD7765" s="13"/>
      <c r="AE7765" s="13"/>
      <c r="AF7765" s="13"/>
      <c r="AG7765" s="13"/>
      <c r="AH7765" s="13"/>
      <c r="AI7765" s="13"/>
      <c r="AJ7765" s="13"/>
      <c r="AK7765" s="13"/>
      <c r="AL7765" s="13"/>
      <c r="AM7765" s="13"/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13"/>
      <c r="AZ7765" s="13"/>
      <c r="BA7765" s="13"/>
      <c r="BB7765" s="13"/>
      <c r="BC7765" s="13"/>
      <c r="BD7765" s="13"/>
      <c r="BE7765" s="13"/>
      <c r="BF7765" s="13"/>
      <c r="BG7765" s="13"/>
      <c r="BH7765" s="13"/>
      <c r="BI7765" s="13"/>
      <c r="BJ7765" s="14"/>
      <c r="BK7765" s="14"/>
      <c r="BL7765" s="14"/>
      <c r="BM7765" s="14"/>
      <c r="BN7765" s="14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2"/>
      <c r="L7766" s="12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3"/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  <c r="AK7766" s="13"/>
      <c r="AL7766" s="13"/>
      <c r="AM7766" s="13"/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13"/>
      <c r="AZ7766" s="13"/>
      <c r="BA7766" s="13"/>
      <c r="BB7766" s="13"/>
      <c r="BC7766" s="13"/>
      <c r="BD7766" s="13"/>
      <c r="BE7766" s="13"/>
      <c r="BF7766" s="13"/>
      <c r="BG7766" s="13"/>
      <c r="BH7766" s="13"/>
      <c r="BI7766" s="13"/>
      <c r="BJ7766" s="14"/>
      <c r="BK7766" s="14"/>
      <c r="BL7766" s="14"/>
      <c r="BM7766" s="14"/>
      <c r="BN7766" s="14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2"/>
      <c r="L7767" s="12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3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  <c r="AK7767" s="13"/>
      <c r="AL7767" s="13"/>
      <c r="AM7767" s="13"/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13"/>
      <c r="AZ7767" s="13"/>
      <c r="BA7767" s="13"/>
      <c r="BB7767" s="13"/>
      <c r="BC7767" s="13"/>
      <c r="BD7767" s="13"/>
      <c r="BE7767" s="13"/>
      <c r="BF7767" s="13"/>
      <c r="BG7767" s="13"/>
      <c r="BH7767" s="13"/>
      <c r="BI7767" s="13"/>
      <c r="BJ7767" s="14"/>
      <c r="BK7767" s="14"/>
      <c r="BL7767" s="14"/>
      <c r="BM7767" s="14"/>
      <c r="BN7767" s="14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2"/>
      <c r="L7768" s="12"/>
      <c r="M7768" s="13"/>
      <c r="N7768" s="13"/>
      <c r="O7768" s="13"/>
      <c r="P7768" s="13"/>
      <c r="Q7768" s="13"/>
      <c r="R7768" s="13"/>
      <c r="S7768" s="13"/>
      <c r="T7768" s="13"/>
      <c r="U7768" s="13"/>
      <c r="V7768" s="13"/>
      <c r="W7768" s="13"/>
      <c r="X7768" s="13"/>
      <c r="Y7768" s="13"/>
      <c r="Z7768" s="13"/>
      <c r="AA7768" s="13"/>
      <c r="AB7768" s="13"/>
      <c r="AC7768" s="13"/>
      <c r="AD7768" s="13"/>
      <c r="AE7768" s="13"/>
      <c r="AF7768" s="13"/>
      <c r="AG7768" s="13"/>
      <c r="AH7768" s="13"/>
      <c r="AI7768" s="13"/>
      <c r="AJ7768" s="13"/>
      <c r="AK7768" s="13"/>
      <c r="AL7768" s="13"/>
      <c r="AM7768" s="13"/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13"/>
      <c r="AZ7768" s="13"/>
      <c r="BA7768" s="13"/>
      <c r="BB7768" s="13"/>
      <c r="BC7768" s="13"/>
      <c r="BD7768" s="13"/>
      <c r="BE7768" s="13"/>
      <c r="BF7768" s="13"/>
      <c r="BG7768" s="13"/>
      <c r="BH7768" s="13"/>
      <c r="BI7768" s="13"/>
      <c r="BJ7768" s="14"/>
      <c r="BK7768" s="14"/>
      <c r="BL7768" s="14"/>
      <c r="BM7768" s="14"/>
      <c r="BN7768" s="14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2"/>
      <c r="L7769" s="12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3"/>
      <c r="AA7769" s="13"/>
      <c r="AB7769" s="13"/>
      <c r="AC7769" s="13"/>
      <c r="AD7769" s="13"/>
      <c r="AE7769" s="13"/>
      <c r="AF7769" s="13"/>
      <c r="AG7769" s="13"/>
      <c r="AH7769" s="13"/>
      <c r="AI7769" s="13"/>
      <c r="AJ7769" s="13"/>
      <c r="AK7769" s="13"/>
      <c r="AL7769" s="13"/>
      <c r="AM7769" s="13"/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13"/>
      <c r="AZ7769" s="13"/>
      <c r="BA7769" s="13"/>
      <c r="BB7769" s="13"/>
      <c r="BC7769" s="13"/>
      <c r="BD7769" s="13"/>
      <c r="BE7769" s="13"/>
      <c r="BF7769" s="13"/>
      <c r="BG7769" s="13"/>
      <c r="BH7769" s="13"/>
      <c r="BI7769" s="13"/>
      <c r="BJ7769" s="14"/>
      <c r="BK7769" s="14"/>
      <c r="BL7769" s="14"/>
      <c r="BM7769" s="14"/>
      <c r="BN7769" s="14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2"/>
      <c r="L7770" s="12"/>
      <c r="M7770" s="13"/>
      <c r="N7770" s="13"/>
      <c r="O7770" s="13"/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  <c r="AK7770" s="13"/>
      <c r="AL7770" s="13"/>
      <c r="AM7770" s="13"/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13"/>
      <c r="AZ7770" s="13"/>
      <c r="BA7770" s="13"/>
      <c r="BB7770" s="13"/>
      <c r="BC7770" s="13"/>
      <c r="BD7770" s="13"/>
      <c r="BE7770" s="13"/>
      <c r="BF7770" s="13"/>
      <c r="BG7770" s="13"/>
      <c r="BH7770" s="13"/>
      <c r="BI7770" s="13"/>
      <c r="BJ7770" s="14"/>
      <c r="BK7770" s="14"/>
      <c r="BL7770" s="14"/>
      <c r="BM7770" s="14"/>
      <c r="BN7770" s="14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2"/>
      <c r="L7771" s="12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3"/>
      <c r="AE7771" s="13"/>
      <c r="AF7771" s="13"/>
      <c r="AG7771" s="13"/>
      <c r="AH7771" s="13"/>
      <c r="AI7771" s="13"/>
      <c r="AJ7771" s="13"/>
      <c r="AK7771" s="13"/>
      <c r="AL7771" s="13"/>
      <c r="AM7771" s="13"/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13"/>
      <c r="AZ7771" s="13"/>
      <c r="BA7771" s="13"/>
      <c r="BB7771" s="13"/>
      <c r="BC7771" s="13"/>
      <c r="BD7771" s="13"/>
      <c r="BE7771" s="13"/>
      <c r="BF7771" s="13"/>
      <c r="BG7771" s="13"/>
      <c r="BH7771" s="13"/>
      <c r="BI7771" s="13"/>
      <c r="BJ7771" s="14"/>
      <c r="BK7771" s="14"/>
      <c r="BL7771" s="14"/>
      <c r="BM7771" s="14"/>
      <c r="BN7771" s="14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2"/>
      <c r="L7772" s="12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3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  <c r="AK7772" s="13"/>
      <c r="AL7772" s="13"/>
      <c r="AM7772" s="13"/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13"/>
      <c r="AZ7772" s="13"/>
      <c r="BA7772" s="13"/>
      <c r="BB7772" s="13"/>
      <c r="BC7772" s="13"/>
      <c r="BD7772" s="13"/>
      <c r="BE7772" s="13"/>
      <c r="BF7772" s="13"/>
      <c r="BG7772" s="13"/>
      <c r="BH7772" s="13"/>
      <c r="BI7772" s="13"/>
      <c r="BJ7772" s="14"/>
      <c r="BK7772" s="14"/>
      <c r="BL7772" s="14"/>
      <c r="BM7772" s="14"/>
      <c r="BN7772" s="14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2"/>
      <c r="L7773" s="12"/>
      <c r="M7773" s="13"/>
      <c r="N7773" s="13"/>
      <c r="O7773" s="13"/>
      <c r="P7773" s="13"/>
      <c r="Q7773" s="13"/>
      <c r="R7773" s="13"/>
      <c r="S7773" s="13"/>
      <c r="T7773" s="13"/>
      <c r="U7773" s="13"/>
      <c r="V7773" s="13"/>
      <c r="W7773" s="13"/>
      <c r="X7773" s="13"/>
      <c r="Y7773" s="13"/>
      <c r="Z7773" s="13"/>
      <c r="AA7773" s="13"/>
      <c r="AB7773" s="13"/>
      <c r="AC7773" s="13"/>
      <c r="AD7773" s="13"/>
      <c r="AE7773" s="13"/>
      <c r="AF7773" s="13"/>
      <c r="AG7773" s="13"/>
      <c r="AH7773" s="13"/>
      <c r="AI7773" s="13"/>
      <c r="AJ7773" s="13"/>
      <c r="AK7773" s="13"/>
      <c r="AL7773" s="13"/>
      <c r="AM7773" s="13"/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13"/>
      <c r="AZ7773" s="13"/>
      <c r="BA7773" s="13"/>
      <c r="BB7773" s="13"/>
      <c r="BC7773" s="13"/>
      <c r="BD7773" s="13"/>
      <c r="BE7773" s="13"/>
      <c r="BF7773" s="13"/>
      <c r="BG7773" s="13"/>
      <c r="BH7773" s="13"/>
      <c r="BI7773" s="13"/>
      <c r="BJ7773" s="14"/>
      <c r="BK7773" s="14"/>
      <c r="BL7773" s="14"/>
      <c r="BM7773" s="14"/>
      <c r="BN7773" s="14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2"/>
      <c r="L7774" s="12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3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  <c r="AK7774" s="13"/>
      <c r="AL7774" s="13"/>
      <c r="AM7774" s="13"/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13"/>
      <c r="AZ7774" s="13"/>
      <c r="BA7774" s="13"/>
      <c r="BB7774" s="13"/>
      <c r="BC7774" s="13"/>
      <c r="BD7774" s="13"/>
      <c r="BE7774" s="13"/>
      <c r="BF7774" s="13"/>
      <c r="BG7774" s="13"/>
      <c r="BH7774" s="13"/>
      <c r="BI7774" s="13"/>
      <c r="BJ7774" s="14"/>
      <c r="BK7774" s="14"/>
      <c r="BL7774" s="14"/>
      <c r="BM7774" s="14"/>
      <c r="BN7774" s="14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2"/>
      <c r="L7775" s="12"/>
      <c r="M7775" s="13"/>
      <c r="N7775" s="13"/>
      <c r="O7775" s="13"/>
      <c r="P7775" s="13"/>
      <c r="Q7775" s="13"/>
      <c r="R7775" s="13"/>
      <c r="S7775" s="13"/>
      <c r="T7775" s="13"/>
      <c r="U7775" s="13"/>
      <c r="V7775" s="13"/>
      <c r="W7775" s="13"/>
      <c r="X7775" s="13"/>
      <c r="Y7775" s="13"/>
      <c r="Z7775" s="13"/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  <c r="AK7775" s="13"/>
      <c r="AL7775" s="13"/>
      <c r="AM7775" s="13"/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13"/>
      <c r="AZ7775" s="13"/>
      <c r="BA7775" s="13"/>
      <c r="BB7775" s="13"/>
      <c r="BC7775" s="13"/>
      <c r="BD7775" s="13"/>
      <c r="BE7775" s="13"/>
      <c r="BF7775" s="13"/>
      <c r="BG7775" s="13"/>
      <c r="BH7775" s="13"/>
      <c r="BI7775" s="13"/>
      <c r="BJ7775" s="14"/>
      <c r="BK7775" s="14"/>
      <c r="BL7775" s="14"/>
      <c r="BM7775" s="14"/>
      <c r="BN7775" s="14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2"/>
      <c r="L7776" s="12"/>
      <c r="M7776" s="13"/>
      <c r="N7776" s="13"/>
      <c r="O7776" s="13"/>
      <c r="P7776" s="13"/>
      <c r="Q7776" s="13"/>
      <c r="R7776" s="13"/>
      <c r="S7776" s="13"/>
      <c r="T7776" s="13"/>
      <c r="U7776" s="13"/>
      <c r="V7776" s="13"/>
      <c r="W7776" s="13"/>
      <c r="X7776" s="13"/>
      <c r="Y7776" s="13"/>
      <c r="Z7776" s="13"/>
      <c r="AA7776" s="13"/>
      <c r="AB7776" s="13"/>
      <c r="AC7776" s="13"/>
      <c r="AD7776" s="13"/>
      <c r="AE7776" s="13"/>
      <c r="AF7776" s="13"/>
      <c r="AG7776" s="13"/>
      <c r="AH7776" s="13"/>
      <c r="AI7776" s="13"/>
      <c r="AJ7776" s="13"/>
      <c r="AK7776" s="13"/>
      <c r="AL7776" s="13"/>
      <c r="AM7776" s="13"/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13"/>
      <c r="AZ7776" s="13"/>
      <c r="BA7776" s="13"/>
      <c r="BB7776" s="13"/>
      <c r="BC7776" s="13"/>
      <c r="BD7776" s="13"/>
      <c r="BE7776" s="13"/>
      <c r="BF7776" s="13"/>
      <c r="BG7776" s="13"/>
      <c r="BH7776" s="13"/>
      <c r="BI7776" s="13"/>
      <c r="BJ7776" s="14"/>
      <c r="BK7776" s="14"/>
      <c r="BL7776" s="14"/>
      <c r="BM7776" s="14"/>
      <c r="BN7776" s="14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2"/>
      <c r="L7777" s="12"/>
      <c r="M7777" s="13"/>
      <c r="N7777" s="13"/>
      <c r="O7777" s="13"/>
      <c r="P7777" s="13"/>
      <c r="Q7777" s="13"/>
      <c r="R7777" s="13"/>
      <c r="S7777" s="13"/>
      <c r="T7777" s="13"/>
      <c r="U7777" s="13"/>
      <c r="V7777" s="13"/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  <c r="AK7777" s="13"/>
      <c r="AL7777" s="13"/>
      <c r="AM7777" s="13"/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13"/>
      <c r="AZ7777" s="13"/>
      <c r="BA7777" s="13"/>
      <c r="BB7777" s="13"/>
      <c r="BC7777" s="13"/>
      <c r="BD7777" s="13"/>
      <c r="BE7777" s="13"/>
      <c r="BF7777" s="13"/>
      <c r="BG7777" s="13"/>
      <c r="BH7777" s="13"/>
      <c r="BI7777" s="13"/>
      <c r="BJ7777" s="14"/>
      <c r="BK7777" s="14"/>
      <c r="BL7777" s="14"/>
      <c r="BM7777" s="14"/>
      <c r="BN7777" s="14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2"/>
      <c r="L7778" s="12"/>
      <c r="M7778" s="13"/>
      <c r="N7778" s="13"/>
      <c r="O7778" s="13"/>
      <c r="P7778" s="13"/>
      <c r="Q7778" s="13"/>
      <c r="R7778" s="13"/>
      <c r="S7778" s="13"/>
      <c r="T7778" s="13"/>
      <c r="U7778" s="13"/>
      <c r="V7778" s="13"/>
      <c r="W7778" s="13"/>
      <c r="X7778" s="13"/>
      <c r="Y7778" s="13"/>
      <c r="Z7778" s="13"/>
      <c r="AA7778" s="13"/>
      <c r="AB7778" s="13"/>
      <c r="AC7778" s="13"/>
      <c r="AD7778" s="13"/>
      <c r="AE7778" s="13"/>
      <c r="AF7778" s="13"/>
      <c r="AG7778" s="13"/>
      <c r="AH7778" s="13"/>
      <c r="AI7778" s="13"/>
      <c r="AJ7778" s="13"/>
      <c r="AK7778" s="13"/>
      <c r="AL7778" s="13"/>
      <c r="AM7778" s="13"/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13"/>
      <c r="AZ7778" s="13"/>
      <c r="BA7778" s="13"/>
      <c r="BB7778" s="13"/>
      <c r="BC7778" s="13"/>
      <c r="BD7778" s="13"/>
      <c r="BE7778" s="13"/>
      <c r="BF7778" s="13"/>
      <c r="BG7778" s="13"/>
      <c r="BH7778" s="13"/>
      <c r="BI7778" s="13"/>
      <c r="BJ7778" s="14"/>
      <c r="BK7778" s="14"/>
      <c r="BL7778" s="14"/>
      <c r="BM7778" s="14"/>
      <c r="BN7778" s="14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2"/>
      <c r="L7779" s="12"/>
      <c r="M7779" s="13"/>
      <c r="N7779" s="13"/>
      <c r="O7779" s="13"/>
      <c r="P7779" s="13"/>
      <c r="Q7779" s="13"/>
      <c r="R7779" s="13"/>
      <c r="S7779" s="13"/>
      <c r="T7779" s="13"/>
      <c r="U7779" s="13"/>
      <c r="V7779" s="13"/>
      <c r="W7779" s="13"/>
      <c r="X7779" s="13"/>
      <c r="Y7779" s="13"/>
      <c r="Z7779" s="13"/>
      <c r="AA7779" s="13"/>
      <c r="AB7779" s="13"/>
      <c r="AC7779" s="13"/>
      <c r="AD7779" s="13"/>
      <c r="AE7779" s="13"/>
      <c r="AF7779" s="13"/>
      <c r="AG7779" s="13"/>
      <c r="AH7779" s="13"/>
      <c r="AI7779" s="13"/>
      <c r="AJ7779" s="13"/>
      <c r="AK7779" s="13"/>
      <c r="AL7779" s="13"/>
      <c r="AM7779" s="13"/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13"/>
      <c r="AZ7779" s="13"/>
      <c r="BA7779" s="13"/>
      <c r="BB7779" s="13"/>
      <c r="BC7779" s="13"/>
      <c r="BD7779" s="13"/>
      <c r="BE7779" s="13"/>
      <c r="BF7779" s="13"/>
      <c r="BG7779" s="13"/>
      <c r="BH7779" s="13"/>
      <c r="BI7779" s="13"/>
      <c r="BJ7779" s="14"/>
      <c r="BK7779" s="14"/>
      <c r="BL7779" s="14"/>
      <c r="BM7779" s="14"/>
      <c r="BN7779" s="14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2"/>
      <c r="L7780" s="12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3"/>
      <c r="X7780" s="13"/>
      <c r="Y7780" s="13"/>
      <c r="Z7780" s="13"/>
      <c r="AA7780" s="13"/>
      <c r="AB7780" s="13"/>
      <c r="AC7780" s="13"/>
      <c r="AD7780" s="13"/>
      <c r="AE7780" s="13"/>
      <c r="AF7780" s="13"/>
      <c r="AG7780" s="13"/>
      <c r="AH7780" s="13"/>
      <c r="AI7780" s="13"/>
      <c r="AJ7780" s="13"/>
      <c r="AK7780" s="13"/>
      <c r="AL7780" s="13"/>
      <c r="AM7780" s="13"/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13"/>
      <c r="AZ7780" s="13"/>
      <c r="BA7780" s="13"/>
      <c r="BB7780" s="13"/>
      <c r="BC7780" s="13"/>
      <c r="BD7780" s="13"/>
      <c r="BE7780" s="13"/>
      <c r="BF7780" s="13"/>
      <c r="BG7780" s="13"/>
      <c r="BH7780" s="13"/>
      <c r="BI7780" s="13"/>
      <c r="BJ7780" s="14"/>
      <c r="BK7780" s="14"/>
      <c r="BL7780" s="14"/>
      <c r="BM7780" s="14"/>
      <c r="BN7780" s="14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2"/>
      <c r="L7781" s="12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3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3"/>
      <c r="AJ7781" s="13"/>
      <c r="AK7781" s="13"/>
      <c r="AL7781" s="13"/>
      <c r="AM7781" s="13"/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13"/>
      <c r="AZ7781" s="13"/>
      <c r="BA7781" s="13"/>
      <c r="BB7781" s="13"/>
      <c r="BC7781" s="13"/>
      <c r="BD7781" s="13"/>
      <c r="BE7781" s="13"/>
      <c r="BF7781" s="13"/>
      <c r="BG7781" s="13"/>
      <c r="BH7781" s="13"/>
      <c r="BI7781" s="13"/>
      <c r="BJ7781" s="14"/>
      <c r="BK7781" s="14"/>
      <c r="BL7781" s="14"/>
      <c r="BM7781" s="14"/>
      <c r="BN7781" s="14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2"/>
      <c r="L7782" s="12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3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  <c r="AK7782" s="13"/>
      <c r="AL7782" s="13"/>
      <c r="AM7782" s="13"/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13"/>
      <c r="AZ7782" s="13"/>
      <c r="BA7782" s="13"/>
      <c r="BB7782" s="13"/>
      <c r="BC7782" s="13"/>
      <c r="BD7782" s="13"/>
      <c r="BE7782" s="13"/>
      <c r="BF7782" s="13"/>
      <c r="BG7782" s="13"/>
      <c r="BH7782" s="13"/>
      <c r="BI7782" s="13"/>
      <c r="BJ7782" s="14"/>
      <c r="BK7782" s="14"/>
      <c r="BL7782" s="14"/>
      <c r="BM7782" s="14"/>
      <c r="BN7782" s="14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2"/>
      <c r="L7783" s="12"/>
      <c r="M7783" s="13"/>
      <c r="N7783" s="13"/>
      <c r="O7783" s="13"/>
      <c r="P7783" s="13"/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  <c r="AK7783" s="13"/>
      <c r="AL7783" s="13"/>
      <c r="AM7783" s="13"/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13"/>
      <c r="AZ7783" s="13"/>
      <c r="BA7783" s="13"/>
      <c r="BB7783" s="13"/>
      <c r="BC7783" s="13"/>
      <c r="BD7783" s="13"/>
      <c r="BE7783" s="13"/>
      <c r="BF7783" s="13"/>
      <c r="BG7783" s="13"/>
      <c r="BH7783" s="13"/>
      <c r="BI7783" s="13"/>
      <c r="BJ7783" s="14"/>
      <c r="BK7783" s="14"/>
      <c r="BL7783" s="14"/>
      <c r="BM7783" s="14"/>
      <c r="BN7783" s="14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2"/>
      <c r="L7784" s="12"/>
      <c r="M7784" s="13"/>
      <c r="N7784" s="13"/>
      <c r="O7784" s="13"/>
      <c r="P7784" s="13"/>
      <c r="Q7784" s="13"/>
      <c r="R7784" s="13"/>
      <c r="S7784" s="13"/>
      <c r="T7784" s="13"/>
      <c r="U7784" s="13"/>
      <c r="V7784" s="13"/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  <c r="AK7784" s="13"/>
      <c r="AL7784" s="13"/>
      <c r="AM7784" s="13"/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13"/>
      <c r="AZ7784" s="13"/>
      <c r="BA7784" s="13"/>
      <c r="BB7784" s="13"/>
      <c r="BC7784" s="13"/>
      <c r="BD7784" s="13"/>
      <c r="BE7784" s="13"/>
      <c r="BF7784" s="13"/>
      <c r="BG7784" s="13"/>
      <c r="BH7784" s="13"/>
      <c r="BI7784" s="13"/>
      <c r="BJ7784" s="14"/>
      <c r="BK7784" s="14"/>
      <c r="BL7784" s="14"/>
      <c r="BM7784" s="14"/>
      <c r="BN7784" s="14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2"/>
      <c r="L7785" s="12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3"/>
      <c r="AI7785" s="13"/>
      <c r="AJ7785" s="13"/>
      <c r="AK7785" s="13"/>
      <c r="AL7785" s="13"/>
      <c r="AM7785" s="13"/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13"/>
      <c r="AZ7785" s="13"/>
      <c r="BA7785" s="13"/>
      <c r="BB7785" s="13"/>
      <c r="BC7785" s="13"/>
      <c r="BD7785" s="13"/>
      <c r="BE7785" s="13"/>
      <c r="BF7785" s="13"/>
      <c r="BG7785" s="13"/>
      <c r="BH7785" s="13"/>
      <c r="BI7785" s="13"/>
      <c r="BJ7785" s="14"/>
      <c r="BK7785" s="14"/>
      <c r="BL7785" s="14"/>
      <c r="BM7785" s="14"/>
      <c r="BN7785" s="14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2"/>
      <c r="L7786" s="12"/>
      <c r="M7786" s="13"/>
      <c r="N7786" s="13"/>
      <c r="O7786" s="13"/>
      <c r="P7786" s="13"/>
      <c r="Q7786" s="13"/>
      <c r="R7786" s="13"/>
      <c r="S7786" s="13"/>
      <c r="T7786" s="13"/>
      <c r="U7786" s="13"/>
      <c r="V7786" s="13"/>
      <c r="W7786" s="13"/>
      <c r="X7786" s="13"/>
      <c r="Y7786" s="13"/>
      <c r="Z7786" s="13"/>
      <c r="AA7786" s="13"/>
      <c r="AB7786" s="13"/>
      <c r="AC7786" s="13"/>
      <c r="AD7786" s="13"/>
      <c r="AE7786" s="13"/>
      <c r="AF7786" s="13"/>
      <c r="AG7786" s="13"/>
      <c r="AH7786" s="13"/>
      <c r="AI7786" s="13"/>
      <c r="AJ7786" s="13"/>
      <c r="AK7786" s="13"/>
      <c r="AL7786" s="13"/>
      <c r="AM7786" s="13"/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13"/>
      <c r="AZ7786" s="13"/>
      <c r="BA7786" s="13"/>
      <c r="BB7786" s="13"/>
      <c r="BC7786" s="13"/>
      <c r="BD7786" s="13"/>
      <c r="BE7786" s="13"/>
      <c r="BF7786" s="13"/>
      <c r="BG7786" s="13"/>
      <c r="BH7786" s="13"/>
      <c r="BI7786" s="13"/>
      <c r="BJ7786" s="14"/>
      <c r="BK7786" s="14"/>
      <c r="BL7786" s="14"/>
      <c r="BM7786" s="14"/>
      <c r="BN7786" s="14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2"/>
      <c r="L7787" s="12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3"/>
      <c r="AA7787" s="13"/>
      <c r="AB7787" s="13"/>
      <c r="AC7787" s="13"/>
      <c r="AD7787" s="13"/>
      <c r="AE7787" s="13"/>
      <c r="AF7787" s="13"/>
      <c r="AG7787" s="13"/>
      <c r="AH7787" s="13"/>
      <c r="AI7787" s="13"/>
      <c r="AJ7787" s="13"/>
      <c r="AK7787" s="13"/>
      <c r="AL7787" s="13"/>
      <c r="AM7787" s="13"/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13"/>
      <c r="AZ7787" s="13"/>
      <c r="BA7787" s="13"/>
      <c r="BB7787" s="13"/>
      <c r="BC7787" s="13"/>
      <c r="BD7787" s="13"/>
      <c r="BE7787" s="13"/>
      <c r="BF7787" s="13"/>
      <c r="BG7787" s="13"/>
      <c r="BH7787" s="13"/>
      <c r="BI7787" s="13"/>
      <c r="BJ7787" s="14"/>
      <c r="BK7787" s="14"/>
      <c r="BL7787" s="14"/>
      <c r="BM7787" s="14"/>
      <c r="BN7787" s="14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2"/>
      <c r="L7788" s="12"/>
      <c r="M7788" s="13"/>
      <c r="N7788" s="13"/>
      <c r="O7788" s="13"/>
      <c r="P7788" s="13"/>
      <c r="Q7788" s="13"/>
      <c r="R7788" s="13"/>
      <c r="S7788" s="13"/>
      <c r="T7788" s="13"/>
      <c r="U7788" s="13"/>
      <c r="V7788" s="13"/>
      <c r="W7788" s="13"/>
      <c r="X7788" s="13"/>
      <c r="Y7788" s="13"/>
      <c r="Z7788" s="13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  <c r="AK7788" s="13"/>
      <c r="AL7788" s="13"/>
      <c r="AM7788" s="13"/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13"/>
      <c r="AZ7788" s="13"/>
      <c r="BA7788" s="13"/>
      <c r="BB7788" s="13"/>
      <c r="BC7788" s="13"/>
      <c r="BD7788" s="13"/>
      <c r="BE7788" s="13"/>
      <c r="BF7788" s="13"/>
      <c r="BG7788" s="13"/>
      <c r="BH7788" s="13"/>
      <c r="BI7788" s="13"/>
      <c r="BJ7788" s="14"/>
      <c r="BK7788" s="14"/>
      <c r="BL7788" s="14"/>
      <c r="BM7788" s="14"/>
      <c r="BN7788" s="14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2"/>
      <c r="L7789" s="12"/>
      <c r="M7789" s="13"/>
      <c r="N7789" s="13"/>
      <c r="O7789" s="13"/>
      <c r="P7789" s="13"/>
      <c r="Q7789" s="13"/>
      <c r="R7789" s="13"/>
      <c r="S7789" s="13"/>
      <c r="T7789" s="13"/>
      <c r="U7789" s="13"/>
      <c r="V7789" s="13"/>
      <c r="W7789" s="13"/>
      <c r="X7789" s="13"/>
      <c r="Y7789" s="13"/>
      <c r="Z7789" s="13"/>
      <c r="AA7789" s="13"/>
      <c r="AB7789" s="13"/>
      <c r="AC7789" s="13"/>
      <c r="AD7789" s="13"/>
      <c r="AE7789" s="13"/>
      <c r="AF7789" s="13"/>
      <c r="AG7789" s="13"/>
      <c r="AH7789" s="13"/>
      <c r="AI7789" s="13"/>
      <c r="AJ7789" s="13"/>
      <c r="AK7789" s="13"/>
      <c r="AL7789" s="13"/>
      <c r="AM7789" s="13"/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13"/>
      <c r="AZ7789" s="13"/>
      <c r="BA7789" s="13"/>
      <c r="BB7789" s="13"/>
      <c r="BC7789" s="13"/>
      <c r="BD7789" s="13"/>
      <c r="BE7789" s="13"/>
      <c r="BF7789" s="13"/>
      <c r="BG7789" s="13"/>
      <c r="BH7789" s="13"/>
      <c r="BI7789" s="13"/>
      <c r="BJ7789" s="14"/>
      <c r="BK7789" s="14"/>
      <c r="BL7789" s="14"/>
      <c r="BM7789" s="14"/>
      <c r="BN7789" s="14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2"/>
      <c r="L7790" s="12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3"/>
      <c r="AJ7790" s="13"/>
      <c r="AK7790" s="13"/>
      <c r="AL7790" s="13"/>
      <c r="AM7790" s="13"/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13"/>
      <c r="AZ7790" s="13"/>
      <c r="BA7790" s="13"/>
      <c r="BB7790" s="13"/>
      <c r="BC7790" s="13"/>
      <c r="BD7790" s="13"/>
      <c r="BE7790" s="13"/>
      <c r="BF7790" s="13"/>
      <c r="BG7790" s="13"/>
      <c r="BH7790" s="13"/>
      <c r="BI7790" s="13"/>
      <c r="BJ7790" s="14"/>
      <c r="BK7790" s="14"/>
      <c r="BL7790" s="14"/>
      <c r="BM7790" s="14"/>
      <c r="BN7790" s="14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2"/>
      <c r="L7791" s="12"/>
      <c r="M7791" s="13"/>
      <c r="N7791" s="13"/>
      <c r="O7791" s="13"/>
      <c r="P7791" s="13"/>
      <c r="Q7791" s="13"/>
      <c r="R7791" s="13"/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3"/>
      <c r="AD7791" s="13"/>
      <c r="AE7791" s="13"/>
      <c r="AF7791" s="13"/>
      <c r="AG7791" s="13"/>
      <c r="AH7791" s="13"/>
      <c r="AI7791" s="13"/>
      <c r="AJ7791" s="13"/>
      <c r="AK7791" s="13"/>
      <c r="AL7791" s="13"/>
      <c r="AM7791" s="13"/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13"/>
      <c r="AZ7791" s="13"/>
      <c r="BA7791" s="13"/>
      <c r="BB7791" s="13"/>
      <c r="BC7791" s="13"/>
      <c r="BD7791" s="13"/>
      <c r="BE7791" s="13"/>
      <c r="BF7791" s="13"/>
      <c r="BG7791" s="13"/>
      <c r="BH7791" s="13"/>
      <c r="BI7791" s="13"/>
      <c r="BJ7791" s="14"/>
      <c r="BK7791" s="14"/>
      <c r="BL7791" s="14"/>
      <c r="BM7791" s="14"/>
      <c r="BN7791" s="14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2"/>
      <c r="L7792" s="12"/>
      <c r="M7792" s="13"/>
      <c r="N7792" s="13"/>
      <c r="O7792" s="13"/>
      <c r="P7792" s="13"/>
      <c r="Q7792" s="13"/>
      <c r="R7792" s="13"/>
      <c r="S7792" s="13"/>
      <c r="T7792" s="13"/>
      <c r="U7792" s="13"/>
      <c r="V7792" s="13"/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  <c r="AK7792" s="13"/>
      <c r="AL7792" s="13"/>
      <c r="AM7792" s="13"/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13"/>
      <c r="AZ7792" s="13"/>
      <c r="BA7792" s="13"/>
      <c r="BB7792" s="13"/>
      <c r="BC7792" s="13"/>
      <c r="BD7792" s="13"/>
      <c r="BE7792" s="13"/>
      <c r="BF7792" s="13"/>
      <c r="BG7792" s="13"/>
      <c r="BH7792" s="13"/>
      <c r="BI7792" s="13"/>
      <c r="BJ7792" s="14"/>
      <c r="BK7792" s="14"/>
      <c r="BL7792" s="14"/>
      <c r="BM7792" s="14"/>
      <c r="BN7792" s="14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2"/>
      <c r="L7793" s="12"/>
      <c r="M7793" s="13"/>
      <c r="N7793" s="13"/>
      <c r="O7793" s="13"/>
      <c r="P7793" s="13"/>
      <c r="Q7793" s="13"/>
      <c r="R7793" s="13"/>
      <c r="S7793" s="13"/>
      <c r="T7793" s="13"/>
      <c r="U7793" s="13"/>
      <c r="V7793" s="13"/>
      <c r="W7793" s="13"/>
      <c r="X7793" s="13"/>
      <c r="Y7793" s="13"/>
      <c r="Z7793" s="13"/>
      <c r="AA7793" s="13"/>
      <c r="AB7793" s="13"/>
      <c r="AC7793" s="13"/>
      <c r="AD7793" s="13"/>
      <c r="AE7793" s="13"/>
      <c r="AF7793" s="13"/>
      <c r="AG7793" s="13"/>
      <c r="AH7793" s="13"/>
      <c r="AI7793" s="13"/>
      <c r="AJ7793" s="13"/>
      <c r="AK7793" s="13"/>
      <c r="AL7793" s="13"/>
      <c r="AM7793" s="13"/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13"/>
      <c r="AZ7793" s="13"/>
      <c r="BA7793" s="13"/>
      <c r="BB7793" s="13"/>
      <c r="BC7793" s="13"/>
      <c r="BD7793" s="13"/>
      <c r="BE7793" s="13"/>
      <c r="BF7793" s="13"/>
      <c r="BG7793" s="13"/>
      <c r="BH7793" s="13"/>
      <c r="BI7793" s="13"/>
      <c r="BJ7793" s="14"/>
      <c r="BK7793" s="14"/>
      <c r="BL7793" s="14"/>
      <c r="BM7793" s="14"/>
      <c r="BN7793" s="14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2"/>
      <c r="L7794" s="12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3"/>
      <c r="AJ7794" s="13"/>
      <c r="AK7794" s="13"/>
      <c r="AL7794" s="13"/>
      <c r="AM7794" s="13"/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13"/>
      <c r="AZ7794" s="13"/>
      <c r="BA7794" s="13"/>
      <c r="BB7794" s="13"/>
      <c r="BC7794" s="13"/>
      <c r="BD7794" s="13"/>
      <c r="BE7794" s="13"/>
      <c r="BF7794" s="13"/>
      <c r="BG7794" s="13"/>
      <c r="BH7794" s="13"/>
      <c r="BI7794" s="13"/>
      <c r="BJ7794" s="14"/>
      <c r="BK7794" s="14"/>
      <c r="BL7794" s="14"/>
      <c r="BM7794" s="14"/>
      <c r="BN7794" s="14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2"/>
      <c r="L7795" s="12"/>
      <c r="M7795" s="13"/>
      <c r="N7795" s="13"/>
      <c r="O7795" s="13"/>
      <c r="P7795" s="13"/>
      <c r="Q7795" s="13"/>
      <c r="R7795" s="13"/>
      <c r="S7795" s="13"/>
      <c r="T7795" s="13"/>
      <c r="U7795" s="13"/>
      <c r="V7795" s="13"/>
      <c r="W7795" s="13"/>
      <c r="X7795" s="13"/>
      <c r="Y7795" s="13"/>
      <c r="Z7795" s="13"/>
      <c r="AA7795" s="13"/>
      <c r="AB7795" s="13"/>
      <c r="AC7795" s="13"/>
      <c r="AD7795" s="13"/>
      <c r="AE7795" s="13"/>
      <c r="AF7795" s="13"/>
      <c r="AG7795" s="13"/>
      <c r="AH7795" s="13"/>
      <c r="AI7795" s="13"/>
      <c r="AJ7795" s="13"/>
      <c r="AK7795" s="13"/>
      <c r="AL7795" s="13"/>
      <c r="AM7795" s="13"/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13"/>
      <c r="AZ7795" s="13"/>
      <c r="BA7795" s="13"/>
      <c r="BB7795" s="13"/>
      <c r="BC7795" s="13"/>
      <c r="BD7795" s="13"/>
      <c r="BE7795" s="13"/>
      <c r="BF7795" s="13"/>
      <c r="BG7795" s="13"/>
      <c r="BH7795" s="13"/>
      <c r="BI7795" s="13"/>
      <c r="BJ7795" s="14"/>
      <c r="BK7795" s="14"/>
      <c r="BL7795" s="14"/>
      <c r="BM7795" s="14"/>
      <c r="BN7795" s="14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2"/>
      <c r="L7796" s="12"/>
      <c r="M7796" s="13"/>
      <c r="N7796" s="13"/>
      <c r="O7796" s="13"/>
      <c r="P7796" s="13"/>
      <c r="Q7796" s="13"/>
      <c r="R7796" s="13"/>
      <c r="S7796" s="13"/>
      <c r="T7796" s="13"/>
      <c r="U7796" s="13"/>
      <c r="V7796" s="13"/>
      <c r="W7796" s="13"/>
      <c r="X7796" s="13"/>
      <c r="Y7796" s="13"/>
      <c r="Z7796" s="13"/>
      <c r="AA7796" s="13"/>
      <c r="AB7796" s="13"/>
      <c r="AC7796" s="13"/>
      <c r="AD7796" s="13"/>
      <c r="AE7796" s="13"/>
      <c r="AF7796" s="13"/>
      <c r="AG7796" s="13"/>
      <c r="AH7796" s="13"/>
      <c r="AI7796" s="13"/>
      <c r="AJ7796" s="13"/>
      <c r="AK7796" s="13"/>
      <c r="AL7796" s="13"/>
      <c r="AM7796" s="13"/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13"/>
      <c r="AZ7796" s="13"/>
      <c r="BA7796" s="13"/>
      <c r="BB7796" s="13"/>
      <c r="BC7796" s="13"/>
      <c r="BD7796" s="13"/>
      <c r="BE7796" s="13"/>
      <c r="BF7796" s="13"/>
      <c r="BG7796" s="13"/>
      <c r="BH7796" s="13"/>
      <c r="BI7796" s="13"/>
      <c r="BJ7796" s="14"/>
      <c r="BK7796" s="14"/>
      <c r="BL7796" s="14"/>
      <c r="BM7796" s="14"/>
      <c r="BN7796" s="14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2"/>
      <c r="L7797" s="12"/>
      <c r="M7797" s="13"/>
      <c r="N7797" s="13"/>
      <c r="O7797" s="13"/>
      <c r="P7797" s="13"/>
      <c r="Q7797" s="13"/>
      <c r="R7797" s="13"/>
      <c r="S7797" s="13"/>
      <c r="T7797" s="13"/>
      <c r="U7797" s="13"/>
      <c r="V7797" s="13"/>
      <c r="W7797" s="13"/>
      <c r="X7797" s="13"/>
      <c r="Y7797" s="13"/>
      <c r="Z7797" s="13"/>
      <c r="AA7797" s="13"/>
      <c r="AB7797" s="13"/>
      <c r="AC7797" s="13"/>
      <c r="AD7797" s="13"/>
      <c r="AE7797" s="13"/>
      <c r="AF7797" s="13"/>
      <c r="AG7797" s="13"/>
      <c r="AH7797" s="13"/>
      <c r="AI7797" s="13"/>
      <c r="AJ7797" s="13"/>
      <c r="AK7797" s="13"/>
      <c r="AL7797" s="13"/>
      <c r="AM7797" s="13"/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13"/>
      <c r="AZ7797" s="13"/>
      <c r="BA7797" s="13"/>
      <c r="BB7797" s="13"/>
      <c r="BC7797" s="13"/>
      <c r="BD7797" s="13"/>
      <c r="BE7797" s="13"/>
      <c r="BF7797" s="13"/>
      <c r="BG7797" s="13"/>
      <c r="BH7797" s="13"/>
      <c r="BI7797" s="13"/>
      <c r="BJ7797" s="14"/>
      <c r="BK7797" s="14"/>
      <c r="BL7797" s="14"/>
      <c r="BM7797" s="14"/>
      <c r="BN7797" s="14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2"/>
      <c r="L7798" s="12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3"/>
      <c r="AD7798" s="13"/>
      <c r="AE7798" s="13"/>
      <c r="AF7798" s="13"/>
      <c r="AG7798" s="13"/>
      <c r="AH7798" s="13"/>
      <c r="AI7798" s="13"/>
      <c r="AJ7798" s="13"/>
      <c r="AK7798" s="13"/>
      <c r="AL7798" s="13"/>
      <c r="AM7798" s="13"/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13"/>
      <c r="AZ7798" s="13"/>
      <c r="BA7798" s="13"/>
      <c r="BB7798" s="13"/>
      <c r="BC7798" s="13"/>
      <c r="BD7798" s="13"/>
      <c r="BE7798" s="13"/>
      <c r="BF7798" s="13"/>
      <c r="BG7798" s="13"/>
      <c r="BH7798" s="13"/>
      <c r="BI7798" s="13"/>
      <c r="BJ7798" s="14"/>
      <c r="BK7798" s="14"/>
      <c r="BL7798" s="14"/>
      <c r="BM7798" s="14"/>
      <c r="BN7798" s="14"/>
    </row>
    <row r="7799" spans="1:66" s="15" customFormat="1" x14ac:dyDescent="0.25">
      <c r="A7799" s="32"/>
      <c r="K7799" s="17"/>
      <c r="L7799" s="17"/>
      <c r="M7799" s="18"/>
      <c r="N7799" s="18"/>
      <c r="O7799" s="18"/>
      <c r="P7799" s="18"/>
      <c r="Q7799" s="18"/>
      <c r="R7799" s="18"/>
      <c r="S7799" s="18"/>
      <c r="T7799" s="18"/>
      <c r="U7799" s="18"/>
      <c r="V7799" s="18"/>
      <c r="W7799" s="18"/>
      <c r="X7799" s="18"/>
      <c r="Y7799" s="18"/>
      <c r="Z7799" s="18"/>
      <c r="AA7799" s="18"/>
      <c r="AB7799" s="18"/>
      <c r="AC7799" s="18"/>
      <c r="AD7799" s="18"/>
      <c r="AE7799" s="18"/>
      <c r="AF7799" s="18"/>
      <c r="AG7799" s="18"/>
      <c r="AH7799" s="18"/>
      <c r="AI7799" s="18"/>
      <c r="AJ7799" s="18"/>
      <c r="AK7799" s="18"/>
      <c r="AL7799" s="18"/>
      <c r="AM7799" s="18"/>
      <c r="AN7799" s="18"/>
      <c r="AO7799" s="18"/>
      <c r="AP7799" s="18"/>
      <c r="AQ7799" s="18"/>
      <c r="AR7799" s="18"/>
      <c r="AS7799" s="18"/>
      <c r="AT7799" s="18"/>
      <c r="AU7799" s="18"/>
      <c r="AV7799" s="18"/>
      <c r="AW7799" s="18"/>
      <c r="AX7799" s="18"/>
      <c r="AY7799" s="18"/>
      <c r="AZ7799" s="18"/>
      <c r="BA7799" s="18"/>
      <c r="BB7799" s="18"/>
      <c r="BC7799" s="18"/>
      <c r="BD7799" s="18"/>
      <c r="BE7799" s="18"/>
      <c r="BF7799" s="18"/>
      <c r="BG7799" s="18"/>
      <c r="BH7799" s="18"/>
      <c r="BI7799" s="18"/>
      <c r="BJ7799" s="19"/>
      <c r="BK7799" s="19"/>
      <c r="BL7799" s="19"/>
      <c r="BM7799" s="19"/>
      <c r="BN7799" s="19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2"/>
      <c r="L7800" s="12"/>
      <c r="M7800" s="13"/>
      <c r="N7800" s="13"/>
      <c r="O7800" s="13"/>
      <c r="P7800" s="13"/>
      <c r="Q7800" s="13"/>
      <c r="R7800" s="13"/>
      <c r="S7800" s="13"/>
      <c r="T7800" s="13"/>
      <c r="U7800" s="13"/>
      <c r="V7800" s="13"/>
      <c r="W7800" s="13"/>
      <c r="X7800" s="13"/>
      <c r="Y7800" s="13"/>
      <c r="Z7800" s="13"/>
      <c r="AA7800" s="13"/>
      <c r="AB7800" s="13"/>
      <c r="AC7800" s="13"/>
      <c r="AD7800" s="13"/>
      <c r="AE7800" s="13"/>
      <c r="AF7800" s="13"/>
      <c r="AG7800" s="13"/>
      <c r="AH7800" s="13"/>
      <c r="AI7800" s="13"/>
      <c r="AJ7800" s="13"/>
      <c r="AK7800" s="13"/>
      <c r="AL7800" s="13"/>
      <c r="AM7800" s="13"/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13"/>
      <c r="AZ7800" s="13"/>
      <c r="BA7800" s="13"/>
      <c r="BB7800" s="13"/>
      <c r="BC7800" s="13"/>
      <c r="BD7800" s="13"/>
      <c r="BE7800" s="13"/>
      <c r="BF7800" s="13"/>
      <c r="BG7800" s="13"/>
      <c r="BH7800" s="13"/>
      <c r="BI7800" s="13"/>
      <c r="BJ7800" s="14"/>
      <c r="BK7800" s="14"/>
      <c r="BL7800" s="14"/>
      <c r="BM7800" s="14"/>
      <c r="BN7800" s="14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2"/>
      <c r="L7801" s="12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3"/>
      <c r="AD7801" s="13"/>
      <c r="AE7801" s="13"/>
      <c r="AF7801" s="13"/>
      <c r="AG7801" s="13"/>
      <c r="AH7801" s="13"/>
      <c r="AI7801" s="13"/>
      <c r="AJ7801" s="13"/>
      <c r="AK7801" s="13"/>
      <c r="AL7801" s="13"/>
      <c r="AM7801" s="13"/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13"/>
      <c r="AZ7801" s="13"/>
      <c r="BA7801" s="13"/>
      <c r="BB7801" s="13"/>
      <c r="BC7801" s="13"/>
      <c r="BD7801" s="13"/>
      <c r="BE7801" s="13"/>
      <c r="BF7801" s="13"/>
      <c r="BG7801" s="13"/>
      <c r="BH7801" s="13"/>
      <c r="BI7801" s="13"/>
      <c r="BJ7801" s="14"/>
      <c r="BK7801" s="14"/>
      <c r="BL7801" s="14"/>
      <c r="BM7801" s="14"/>
      <c r="BN7801" s="14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2"/>
      <c r="L7802" s="12"/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/>
      <c r="Z7802" s="13"/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  <c r="AK7802" s="13"/>
      <c r="AL7802" s="13"/>
      <c r="AM7802" s="13"/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13"/>
      <c r="AZ7802" s="13"/>
      <c r="BA7802" s="13"/>
      <c r="BB7802" s="13"/>
      <c r="BC7802" s="13"/>
      <c r="BD7802" s="13"/>
      <c r="BE7802" s="13"/>
      <c r="BF7802" s="13"/>
      <c r="BG7802" s="13"/>
      <c r="BH7802" s="13"/>
      <c r="BI7802" s="13"/>
      <c r="BJ7802" s="14"/>
      <c r="BK7802" s="14"/>
      <c r="BL7802" s="14"/>
      <c r="BM7802" s="14"/>
      <c r="BN7802" s="14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2"/>
      <c r="L7803" s="12"/>
      <c r="M7803" s="13"/>
      <c r="N7803" s="13"/>
      <c r="O7803" s="13"/>
      <c r="P7803" s="13"/>
      <c r="Q7803" s="13"/>
      <c r="R7803" s="13"/>
      <c r="S7803" s="13"/>
      <c r="T7803" s="13"/>
      <c r="U7803" s="13"/>
      <c r="V7803" s="13"/>
      <c r="W7803" s="13"/>
      <c r="X7803" s="13"/>
      <c r="Y7803" s="13"/>
      <c r="Z7803" s="13"/>
      <c r="AA7803" s="13"/>
      <c r="AB7803" s="13"/>
      <c r="AC7803" s="13"/>
      <c r="AD7803" s="13"/>
      <c r="AE7803" s="13"/>
      <c r="AF7803" s="13"/>
      <c r="AG7803" s="13"/>
      <c r="AH7803" s="13"/>
      <c r="AI7803" s="13"/>
      <c r="AJ7803" s="13"/>
      <c r="AK7803" s="13"/>
      <c r="AL7803" s="13"/>
      <c r="AM7803" s="13"/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13"/>
      <c r="AZ7803" s="13"/>
      <c r="BA7803" s="13"/>
      <c r="BB7803" s="13"/>
      <c r="BC7803" s="13"/>
      <c r="BD7803" s="13"/>
      <c r="BE7803" s="13"/>
      <c r="BF7803" s="13"/>
      <c r="BG7803" s="13"/>
      <c r="BH7803" s="13"/>
      <c r="BI7803" s="13"/>
      <c r="BJ7803" s="14"/>
      <c r="BK7803" s="14"/>
      <c r="BL7803" s="14"/>
      <c r="BM7803" s="14"/>
      <c r="BN7803" s="14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2"/>
      <c r="L7804" s="12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3"/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  <c r="AK7804" s="13"/>
      <c r="AL7804" s="13"/>
      <c r="AM7804" s="13"/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13"/>
      <c r="AZ7804" s="13"/>
      <c r="BA7804" s="13"/>
      <c r="BB7804" s="13"/>
      <c r="BC7804" s="13"/>
      <c r="BD7804" s="13"/>
      <c r="BE7804" s="13"/>
      <c r="BF7804" s="13"/>
      <c r="BG7804" s="13"/>
      <c r="BH7804" s="13"/>
      <c r="BI7804" s="13"/>
      <c r="BJ7804" s="14"/>
      <c r="BK7804" s="14"/>
      <c r="BL7804" s="14"/>
      <c r="BM7804" s="14"/>
      <c r="BN7804" s="14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2"/>
      <c r="L7805" s="12"/>
      <c r="M7805" s="13"/>
      <c r="N7805" s="13"/>
      <c r="O7805" s="13"/>
      <c r="P7805" s="13"/>
      <c r="Q7805" s="13"/>
      <c r="R7805" s="13"/>
      <c r="S7805" s="13"/>
      <c r="T7805" s="13"/>
      <c r="U7805" s="13"/>
      <c r="V7805" s="13"/>
      <c r="W7805" s="13"/>
      <c r="X7805" s="13"/>
      <c r="Y7805" s="13"/>
      <c r="Z7805" s="13"/>
      <c r="AA7805" s="13"/>
      <c r="AB7805" s="13"/>
      <c r="AC7805" s="13"/>
      <c r="AD7805" s="13"/>
      <c r="AE7805" s="13"/>
      <c r="AF7805" s="13"/>
      <c r="AG7805" s="13"/>
      <c r="AH7805" s="13"/>
      <c r="AI7805" s="13"/>
      <c r="AJ7805" s="13"/>
      <c r="AK7805" s="13"/>
      <c r="AL7805" s="13"/>
      <c r="AM7805" s="13"/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13"/>
      <c r="AZ7805" s="13"/>
      <c r="BA7805" s="13"/>
      <c r="BB7805" s="13"/>
      <c r="BC7805" s="13"/>
      <c r="BD7805" s="13"/>
      <c r="BE7805" s="13"/>
      <c r="BF7805" s="13"/>
      <c r="BG7805" s="13"/>
      <c r="BH7805" s="13"/>
      <c r="BI7805" s="13"/>
      <c r="BJ7805" s="14"/>
      <c r="BK7805" s="14"/>
      <c r="BL7805" s="14"/>
      <c r="BM7805" s="14"/>
      <c r="BN7805" s="14"/>
    </row>
    <row r="7806" spans="1:66" s="15" customFormat="1" x14ac:dyDescent="0.25">
      <c r="K7806" s="17"/>
      <c r="L7806" s="17"/>
      <c r="M7806" s="18"/>
      <c r="N7806" s="18"/>
      <c r="O7806" s="18"/>
      <c r="P7806" s="18"/>
      <c r="Q7806" s="18"/>
      <c r="R7806" s="18"/>
      <c r="S7806" s="18"/>
      <c r="T7806" s="18"/>
      <c r="U7806" s="18"/>
      <c r="V7806" s="18"/>
      <c r="W7806" s="18"/>
      <c r="X7806" s="18"/>
      <c r="Y7806" s="18"/>
      <c r="Z7806" s="18"/>
      <c r="AA7806" s="18"/>
      <c r="AB7806" s="18"/>
      <c r="AC7806" s="18"/>
      <c r="AD7806" s="18"/>
      <c r="AE7806" s="18"/>
      <c r="AF7806" s="18"/>
      <c r="AG7806" s="18"/>
      <c r="AH7806" s="18"/>
      <c r="AI7806" s="18"/>
      <c r="AJ7806" s="18"/>
      <c r="AK7806" s="18"/>
      <c r="AL7806" s="18"/>
      <c r="AM7806" s="18"/>
      <c r="AN7806" s="18"/>
      <c r="AO7806" s="18"/>
      <c r="AP7806" s="18"/>
      <c r="AQ7806" s="18"/>
      <c r="AR7806" s="18"/>
      <c r="AS7806" s="18"/>
      <c r="AT7806" s="18"/>
      <c r="AU7806" s="18"/>
      <c r="AV7806" s="18"/>
      <c r="AW7806" s="18"/>
      <c r="AX7806" s="18"/>
      <c r="AY7806" s="18"/>
      <c r="AZ7806" s="18"/>
      <c r="BA7806" s="18"/>
      <c r="BB7806" s="18"/>
      <c r="BC7806" s="18"/>
      <c r="BD7806" s="18"/>
      <c r="BE7806" s="18"/>
      <c r="BF7806" s="18"/>
      <c r="BG7806" s="18"/>
      <c r="BH7806" s="18"/>
      <c r="BI7806" s="18"/>
      <c r="BJ7806" s="19"/>
      <c r="BK7806" s="19"/>
      <c r="BL7806" s="19"/>
      <c r="BM7806" s="19"/>
      <c r="BN7806" s="19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2"/>
      <c r="L7807" s="12"/>
      <c r="M7807" s="13"/>
      <c r="N7807" s="13"/>
      <c r="O7807" s="13"/>
      <c r="P7807" s="13"/>
      <c r="Q7807" s="13"/>
      <c r="R7807" s="13"/>
      <c r="S7807" s="13"/>
      <c r="T7807" s="13"/>
      <c r="U7807" s="13"/>
      <c r="V7807" s="13"/>
      <c r="W7807" s="13"/>
      <c r="X7807" s="13"/>
      <c r="Y7807" s="13"/>
      <c r="Z7807" s="13"/>
      <c r="AA7807" s="13"/>
      <c r="AB7807" s="13"/>
      <c r="AC7807" s="13"/>
      <c r="AD7807" s="13"/>
      <c r="AE7807" s="13"/>
      <c r="AF7807" s="13"/>
      <c r="AG7807" s="13"/>
      <c r="AH7807" s="13"/>
      <c r="AI7807" s="13"/>
      <c r="AJ7807" s="13"/>
      <c r="AK7807" s="13"/>
      <c r="AL7807" s="13"/>
      <c r="AM7807" s="13"/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13"/>
      <c r="AZ7807" s="13"/>
      <c r="BA7807" s="13"/>
      <c r="BB7807" s="13"/>
      <c r="BC7807" s="13"/>
      <c r="BD7807" s="13"/>
      <c r="BE7807" s="13"/>
      <c r="BF7807" s="13"/>
      <c r="BG7807" s="13"/>
      <c r="BH7807" s="13"/>
      <c r="BI7807" s="13"/>
      <c r="BJ7807" s="14"/>
      <c r="BK7807" s="14"/>
      <c r="BL7807" s="14"/>
      <c r="BM7807" s="14"/>
      <c r="BN7807" s="14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2"/>
      <c r="L7808" s="12"/>
      <c r="M7808" s="13"/>
      <c r="N7808" s="13"/>
      <c r="O7808" s="13"/>
      <c r="P7808" s="13"/>
      <c r="Q7808" s="13"/>
      <c r="R7808" s="13"/>
      <c r="S7808" s="13"/>
      <c r="T7808" s="13"/>
      <c r="U7808" s="13"/>
      <c r="V7808" s="13"/>
      <c r="W7808" s="13"/>
      <c r="X7808" s="13"/>
      <c r="Y7808" s="13"/>
      <c r="Z7808" s="13"/>
      <c r="AA7808" s="13"/>
      <c r="AB7808" s="13"/>
      <c r="AC7808" s="13"/>
      <c r="AD7808" s="13"/>
      <c r="AE7808" s="13"/>
      <c r="AF7808" s="13"/>
      <c r="AG7808" s="13"/>
      <c r="AH7808" s="13"/>
      <c r="AI7808" s="13"/>
      <c r="AJ7808" s="13"/>
      <c r="AK7808" s="13"/>
      <c r="AL7808" s="13"/>
      <c r="AM7808" s="13"/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13"/>
      <c r="AZ7808" s="13"/>
      <c r="BA7808" s="13"/>
      <c r="BB7808" s="13"/>
      <c r="BC7808" s="13"/>
      <c r="BD7808" s="13"/>
      <c r="BE7808" s="13"/>
      <c r="BF7808" s="13"/>
      <c r="BG7808" s="13"/>
      <c r="BH7808" s="13"/>
      <c r="BI7808" s="13"/>
      <c r="BJ7808" s="14"/>
      <c r="BK7808" s="14"/>
      <c r="BL7808" s="14"/>
      <c r="BM7808" s="14"/>
      <c r="BN7808" s="14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2"/>
      <c r="L7809" s="12"/>
      <c r="M7809" s="13"/>
      <c r="N7809" s="13"/>
      <c r="O7809" s="13"/>
      <c r="P7809" s="13"/>
      <c r="Q7809" s="13"/>
      <c r="R7809" s="13"/>
      <c r="S7809" s="13"/>
      <c r="T7809" s="13"/>
      <c r="U7809" s="13"/>
      <c r="V7809" s="13"/>
      <c r="W7809" s="13"/>
      <c r="X7809" s="13"/>
      <c r="Y7809" s="13"/>
      <c r="Z7809" s="13"/>
      <c r="AA7809" s="13"/>
      <c r="AB7809" s="13"/>
      <c r="AC7809" s="13"/>
      <c r="AD7809" s="13"/>
      <c r="AE7809" s="13"/>
      <c r="AF7809" s="13"/>
      <c r="AG7809" s="13"/>
      <c r="AH7809" s="13"/>
      <c r="AI7809" s="13"/>
      <c r="AJ7809" s="13"/>
      <c r="AK7809" s="13"/>
      <c r="AL7809" s="13"/>
      <c r="AM7809" s="13"/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13"/>
      <c r="AZ7809" s="13"/>
      <c r="BA7809" s="13"/>
      <c r="BB7809" s="13"/>
      <c r="BC7809" s="13"/>
      <c r="BD7809" s="13"/>
      <c r="BE7809" s="13"/>
      <c r="BF7809" s="13"/>
      <c r="BG7809" s="13"/>
      <c r="BH7809" s="13"/>
      <c r="BI7809" s="13"/>
      <c r="BJ7809" s="14"/>
      <c r="BK7809" s="14"/>
      <c r="BL7809" s="14"/>
      <c r="BM7809" s="14"/>
      <c r="BN7809" s="14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2"/>
      <c r="L7810" s="12"/>
      <c r="M7810" s="13"/>
      <c r="N7810" s="13"/>
      <c r="O7810" s="13"/>
      <c r="P7810" s="13"/>
      <c r="Q7810" s="13"/>
      <c r="R7810" s="13"/>
      <c r="S7810" s="13"/>
      <c r="T7810" s="13"/>
      <c r="U7810" s="13"/>
      <c r="V7810" s="13"/>
      <c r="W7810" s="13"/>
      <c r="X7810" s="13"/>
      <c r="Y7810" s="13"/>
      <c r="Z7810" s="13"/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  <c r="AK7810" s="13"/>
      <c r="AL7810" s="13"/>
      <c r="AM7810" s="13"/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13"/>
      <c r="AZ7810" s="13"/>
      <c r="BA7810" s="13"/>
      <c r="BB7810" s="13"/>
      <c r="BC7810" s="13"/>
      <c r="BD7810" s="13"/>
      <c r="BE7810" s="13"/>
      <c r="BF7810" s="13"/>
      <c r="BG7810" s="13"/>
      <c r="BH7810" s="13"/>
      <c r="BI7810" s="13"/>
      <c r="BJ7810" s="14"/>
      <c r="BK7810" s="14"/>
      <c r="BL7810" s="14"/>
      <c r="BM7810" s="14"/>
      <c r="BN7810" s="14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2"/>
      <c r="L7811" s="12"/>
      <c r="M7811" s="13"/>
      <c r="N7811" s="13"/>
      <c r="O7811" s="13"/>
      <c r="P7811" s="13"/>
      <c r="Q7811" s="13"/>
      <c r="R7811" s="13"/>
      <c r="S7811" s="13"/>
      <c r="T7811" s="13"/>
      <c r="U7811" s="13"/>
      <c r="V7811" s="13"/>
      <c r="W7811" s="13"/>
      <c r="X7811" s="13"/>
      <c r="Y7811" s="13"/>
      <c r="Z7811" s="13"/>
      <c r="AA7811" s="13"/>
      <c r="AB7811" s="13"/>
      <c r="AC7811" s="13"/>
      <c r="AD7811" s="13"/>
      <c r="AE7811" s="13"/>
      <c r="AF7811" s="13"/>
      <c r="AG7811" s="13"/>
      <c r="AH7811" s="13"/>
      <c r="AI7811" s="13"/>
      <c r="AJ7811" s="13"/>
      <c r="AK7811" s="13"/>
      <c r="AL7811" s="13"/>
      <c r="AM7811" s="13"/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13"/>
      <c r="AZ7811" s="13"/>
      <c r="BA7811" s="13"/>
      <c r="BB7811" s="13"/>
      <c r="BC7811" s="13"/>
      <c r="BD7811" s="13"/>
      <c r="BE7811" s="13"/>
      <c r="BF7811" s="13"/>
      <c r="BG7811" s="13"/>
      <c r="BH7811" s="13"/>
      <c r="BI7811" s="13"/>
      <c r="BJ7811" s="14"/>
      <c r="BK7811" s="14"/>
      <c r="BL7811" s="14"/>
      <c r="BM7811" s="14"/>
      <c r="BN7811" s="14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2"/>
      <c r="L7812" s="12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3"/>
      <c r="Z7812" s="13"/>
      <c r="AA7812" s="13"/>
      <c r="AB7812" s="13"/>
      <c r="AC7812" s="13"/>
      <c r="AD7812" s="13"/>
      <c r="AE7812" s="13"/>
      <c r="AF7812" s="13"/>
      <c r="AG7812" s="13"/>
      <c r="AH7812" s="13"/>
      <c r="AI7812" s="13"/>
      <c r="AJ7812" s="13"/>
      <c r="AK7812" s="13"/>
      <c r="AL7812" s="13"/>
      <c r="AM7812" s="13"/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13"/>
      <c r="AZ7812" s="13"/>
      <c r="BA7812" s="13"/>
      <c r="BB7812" s="13"/>
      <c r="BC7812" s="13"/>
      <c r="BD7812" s="13"/>
      <c r="BE7812" s="13"/>
      <c r="BF7812" s="13"/>
      <c r="BG7812" s="13"/>
      <c r="BH7812" s="13"/>
      <c r="BI7812" s="13"/>
      <c r="BJ7812" s="14"/>
      <c r="BK7812" s="14"/>
      <c r="BL7812" s="14"/>
      <c r="BM7812" s="14"/>
      <c r="BN7812" s="14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2"/>
      <c r="L7813" s="12"/>
      <c r="M7813" s="13"/>
      <c r="N7813" s="13"/>
      <c r="O7813" s="13"/>
      <c r="P7813" s="13"/>
      <c r="Q7813" s="13"/>
      <c r="R7813" s="13"/>
      <c r="S7813" s="13"/>
      <c r="T7813" s="13"/>
      <c r="U7813" s="13"/>
      <c r="V7813" s="13"/>
      <c r="W7813" s="13"/>
      <c r="X7813" s="13"/>
      <c r="Y7813" s="13"/>
      <c r="Z7813" s="13"/>
      <c r="AA7813" s="13"/>
      <c r="AB7813" s="13"/>
      <c r="AC7813" s="13"/>
      <c r="AD7813" s="13"/>
      <c r="AE7813" s="13"/>
      <c r="AF7813" s="13"/>
      <c r="AG7813" s="13"/>
      <c r="AH7813" s="13"/>
      <c r="AI7813" s="13"/>
      <c r="AJ7813" s="13"/>
      <c r="AK7813" s="13"/>
      <c r="AL7813" s="13"/>
      <c r="AM7813" s="13"/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13"/>
      <c r="AZ7813" s="13"/>
      <c r="BA7813" s="13"/>
      <c r="BB7813" s="13"/>
      <c r="BC7813" s="13"/>
      <c r="BD7813" s="13"/>
      <c r="BE7813" s="13"/>
      <c r="BF7813" s="13"/>
      <c r="BG7813" s="13"/>
      <c r="BH7813" s="13"/>
      <c r="BI7813" s="13"/>
      <c r="BJ7813" s="14"/>
      <c r="BK7813" s="14"/>
      <c r="BL7813" s="14"/>
      <c r="BM7813" s="14"/>
      <c r="BN7813" s="14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2"/>
      <c r="L7814" s="12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3"/>
      <c r="AA7814" s="13"/>
      <c r="AB7814" s="13"/>
      <c r="AC7814" s="13"/>
      <c r="AD7814" s="13"/>
      <c r="AE7814" s="13"/>
      <c r="AF7814" s="13"/>
      <c r="AG7814" s="13"/>
      <c r="AH7814" s="13"/>
      <c r="AI7814" s="13"/>
      <c r="AJ7814" s="13"/>
      <c r="AK7814" s="13"/>
      <c r="AL7814" s="13"/>
      <c r="AM7814" s="13"/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13"/>
      <c r="AZ7814" s="13"/>
      <c r="BA7814" s="13"/>
      <c r="BB7814" s="13"/>
      <c r="BC7814" s="13"/>
      <c r="BD7814" s="13"/>
      <c r="BE7814" s="13"/>
      <c r="BF7814" s="13"/>
      <c r="BG7814" s="13"/>
      <c r="BH7814" s="13"/>
      <c r="BI7814" s="13"/>
      <c r="BJ7814" s="14"/>
      <c r="BK7814" s="14"/>
      <c r="BL7814" s="14"/>
      <c r="BM7814" s="14"/>
      <c r="BN7814" s="14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2"/>
      <c r="L7815" s="12"/>
      <c r="M7815" s="13"/>
      <c r="N7815" s="13"/>
      <c r="O7815" s="13"/>
      <c r="P7815" s="13"/>
      <c r="Q7815" s="13"/>
      <c r="R7815" s="13"/>
      <c r="S7815" s="13"/>
      <c r="T7815" s="13"/>
      <c r="U7815" s="13"/>
      <c r="V7815" s="13"/>
      <c r="W7815" s="13"/>
      <c r="X7815" s="13"/>
      <c r="Y7815" s="13"/>
      <c r="Z7815" s="13"/>
      <c r="AA7815" s="13"/>
      <c r="AB7815" s="13"/>
      <c r="AC7815" s="13"/>
      <c r="AD7815" s="13"/>
      <c r="AE7815" s="13"/>
      <c r="AF7815" s="13"/>
      <c r="AG7815" s="13"/>
      <c r="AH7815" s="13"/>
      <c r="AI7815" s="13"/>
      <c r="AJ7815" s="13"/>
      <c r="AK7815" s="13"/>
      <c r="AL7815" s="13"/>
      <c r="AM7815" s="13"/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13"/>
      <c r="AZ7815" s="13"/>
      <c r="BA7815" s="13"/>
      <c r="BB7815" s="13"/>
      <c r="BC7815" s="13"/>
      <c r="BD7815" s="13"/>
      <c r="BE7815" s="13"/>
      <c r="BF7815" s="13"/>
      <c r="BG7815" s="13"/>
      <c r="BH7815" s="13"/>
      <c r="BI7815" s="13"/>
      <c r="BJ7815" s="14"/>
      <c r="BK7815" s="14"/>
      <c r="BL7815" s="14"/>
      <c r="BM7815" s="14"/>
      <c r="BN7815" s="14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2"/>
      <c r="L7816" s="12"/>
      <c r="M7816" s="13"/>
      <c r="N7816" s="13"/>
      <c r="O7816" s="13"/>
      <c r="P7816" s="13"/>
      <c r="Q7816" s="13"/>
      <c r="R7816" s="13"/>
      <c r="S7816" s="13"/>
      <c r="T7816" s="13"/>
      <c r="U7816" s="13"/>
      <c r="V7816" s="13"/>
      <c r="W7816" s="13"/>
      <c r="X7816" s="13"/>
      <c r="Y7816" s="13"/>
      <c r="Z7816" s="13"/>
      <c r="AA7816" s="13"/>
      <c r="AB7816" s="13"/>
      <c r="AC7816" s="13"/>
      <c r="AD7816" s="13"/>
      <c r="AE7816" s="13"/>
      <c r="AF7816" s="13"/>
      <c r="AG7816" s="13"/>
      <c r="AH7816" s="13"/>
      <c r="AI7816" s="13"/>
      <c r="AJ7816" s="13"/>
      <c r="AK7816" s="13"/>
      <c r="AL7816" s="13"/>
      <c r="AM7816" s="13"/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13"/>
      <c r="AZ7816" s="13"/>
      <c r="BA7816" s="13"/>
      <c r="BB7816" s="13"/>
      <c r="BC7816" s="13"/>
      <c r="BD7816" s="13"/>
      <c r="BE7816" s="13"/>
      <c r="BF7816" s="13"/>
      <c r="BG7816" s="13"/>
      <c r="BH7816" s="13"/>
      <c r="BI7816" s="13"/>
      <c r="BJ7816" s="14"/>
      <c r="BK7816" s="14"/>
      <c r="BL7816" s="14"/>
      <c r="BM7816" s="14"/>
      <c r="BN7816" s="14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2"/>
      <c r="L7817" s="12"/>
      <c r="M7817" s="13"/>
      <c r="N7817" s="13"/>
      <c r="O7817" s="13"/>
      <c r="P7817" s="13"/>
      <c r="Q7817" s="13"/>
      <c r="R7817" s="13"/>
      <c r="S7817" s="13"/>
      <c r="T7817" s="13"/>
      <c r="U7817" s="13"/>
      <c r="V7817" s="13"/>
      <c r="W7817" s="13"/>
      <c r="X7817" s="13"/>
      <c r="Y7817" s="13"/>
      <c r="Z7817" s="13"/>
      <c r="AA7817" s="13"/>
      <c r="AB7817" s="13"/>
      <c r="AC7817" s="13"/>
      <c r="AD7817" s="13"/>
      <c r="AE7817" s="13"/>
      <c r="AF7817" s="13"/>
      <c r="AG7817" s="13"/>
      <c r="AH7817" s="13"/>
      <c r="AI7817" s="13"/>
      <c r="AJ7817" s="13"/>
      <c r="AK7817" s="13"/>
      <c r="AL7817" s="13"/>
      <c r="AM7817" s="13"/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13"/>
      <c r="AZ7817" s="13"/>
      <c r="BA7817" s="13"/>
      <c r="BB7817" s="13"/>
      <c r="BC7817" s="13"/>
      <c r="BD7817" s="13"/>
      <c r="BE7817" s="13"/>
      <c r="BF7817" s="13"/>
      <c r="BG7817" s="13"/>
      <c r="BH7817" s="13"/>
      <c r="BI7817" s="13"/>
      <c r="BJ7817" s="14"/>
      <c r="BK7817" s="14"/>
      <c r="BL7817" s="14"/>
      <c r="BM7817" s="14"/>
      <c r="BN7817" s="14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2"/>
      <c r="L7818" s="12"/>
      <c r="M7818" s="13"/>
      <c r="N7818" s="13"/>
      <c r="O7818" s="13"/>
      <c r="P7818" s="13"/>
      <c r="Q7818" s="13"/>
      <c r="R7818" s="13"/>
      <c r="S7818" s="13"/>
      <c r="T7818" s="13"/>
      <c r="U7818" s="13"/>
      <c r="V7818" s="13"/>
      <c r="W7818" s="13"/>
      <c r="X7818" s="13"/>
      <c r="Y7818" s="13"/>
      <c r="Z7818" s="13"/>
      <c r="AA7818" s="13"/>
      <c r="AB7818" s="13"/>
      <c r="AC7818" s="13"/>
      <c r="AD7818" s="13"/>
      <c r="AE7818" s="13"/>
      <c r="AF7818" s="13"/>
      <c r="AG7818" s="13"/>
      <c r="AH7818" s="13"/>
      <c r="AI7818" s="13"/>
      <c r="AJ7818" s="13"/>
      <c r="AK7818" s="13"/>
      <c r="AL7818" s="13"/>
      <c r="AM7818" s="13"/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13"/>
      <c r="AZ7818" s="13"/>
      <c r="BA7818" s="13"/>
      <c r="BB7818" s="13"/>
      <c r="BC7818" s="13"/>
      <c r="BD7818" s="13"/>
      <c r="BE7818" s="13"/>
      <c r="BF7818" s="13"/>
      <c r="BG7818" s="13"/>
      <c r="BH7818" s="13"/>
      <c r="BI7818" s="13"/>
      <c r="BJ7818" s="14"/>
      <c r="BK7818" s="14"/>
      <c r="BL7818" s="14"/>
      <c r="BM7818" s="14"/>
      <c r="BN7818" s="14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2"/>
      <c r="L7819" s="12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3"/>
      <c r="AJ7819" s="13"/>
      <c r="AK7819" s="13"/>
      <c r="AL7819" s="13"/>
      <c r="AM7819" s="13"/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13"/>
      <c r="AZ7819" s="13"/>
      <c r="BA7819" s="13"/>
      <c r="BB7819" s="13"/>
      <c r="BC7819" s="13"/>
      <c r="BD7819" s="13"/>
      <c r="BE7819" s="13"/>
      <c r="BF7819" s="13"/>
      <c r="BG7819" s="13"/>
      <c r="BH7819" s="13"/>
      <c r="BI7819" s="13"/>
      <c r="BJ7819" s="14"/>
      <c r="BK7819" s="14"/>
      <c r="BL7819" s="14"/>
      <c r="BM7819" s="14"/>
      <c r="BN7819" s="14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2"/>
      <c r="L7820" s="12"/>
      <c r="M7820" s="13"/>
      <c r="N7820" s="13"/>
      <c r="O7820" s="13"/>
      <c r="P7820" s="13"/>
      <c r="Q7820" s="13"/>
      <c r="R7820" s="13"/>
      <c r="S7820" s="13"/>
      <c r="T7820" s="13"/>
      <c r="U7820" s="13"/>
      <c r="V7820" s="13"/>
      <c r="W7820" s="13"/>
      <c r="X7820" s="13"/>
      <c r="Y7820" s="13"/>
      <c r="Z7820" s="13"/>
      <c r="AA7820" s="13"/>
      <c r="AB7820" s="13"/>
      <c r="AC7820" s="13"/>
      <c r="AD7820" s="13"/>
      <c r="AE7820" s="13"/>
      <c r="AF7820" s="13"/>
      <c r="AG7820" s="13"/>
      <c r="AH7820" s="13"/>
      <c r="AI7820" s="13"/>
      <c r="AJ7820" s="13"/>
      <c r="AK7820" s="13"/>
      <c r="AL7820" s="13"/>
      <c r="AM7820" s="13"/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13"/>
      <c r="AZ7820" s="13"/>
      <c r="BA7820" s="13"/>
      <c r="BB7820" s="13"/>
      <c r="BC7820" s="13"/>
      <c r="BD7820" s="13"/>
      <c r="BE7820" s="13"/>
      <c r="BF7820" s="13"/>
      <c r="BG7820" s="13"/>
      <c r="BH7820" s="13"/>
      <c r="BI7820" s="13"/>
      <c r="BJ7820" s="14"/>
      <c r="BK7820" s="14"/>
      <c r="BL7820" s="14"/>
      <c r="BM7820" s="14"/>
      <c r="BN7820" s="14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2"/>
      <c r="L7821" s="12"/>
      <c r="M7821" s="13"/>
      <c r="N7821" s="13"/>
      <c r="O7821" s="13"/>
      <c r="P7821" s="13"/>
      <c r="Q7821" s="13"/>
      <c r="R7821" s="13"/>
      <c r="S7821" s="13"/>
      <c r="T7821" s="13"/>
      <c r="U7821" s="13"/>
      <c r="V7821" s="13"/>
      <c r="W7821" s="13"/>
      <c r="X7821" s="13"/>
      <c r="Y7821" s="13"/>
      <c r="Z7821" s="13"/>
      <c r="AA7821" s="13"/>
      <c r="AB7821" s="13"/>
      <c r="AC7821" s="13"/>
      <c r="AD7821" s="13"/>
      <c r="AE7821" s="13"/>
      <c r="AF7821" s="13"/>
      <c r="AG7821" s="13"/>
      <c r="AH7821" s="13"/>
      <c r="AI7821" s="13"/>
      <c r="AJ7821" s="13"/>
      <c r="AK7821" s="13"/>
      <c r="AL7821" s="13"/>
      <c r="AM7821" s="13"/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  <c r="AZ7821" s="13"/>
      <c r="BA7821" s="13"/>
      <c r="BB7821" s="13"/>
      <c r="BC7821" s="13"/>
      <c r="BD7821" s="13"/>
      <c r="BE7821" s="13"/>
      <c r="BF7821" s="13"/>
      <c r="BG7821" s="13"/>
      <c r="BH7821" s="13"/>
      <c r="BI7821" s="13"/>
      <c r="BJ7821" s="14"/>
      <c r="BK7821" s="14"/>
      <c r="BL7821" s="14"/>
      <c r="BM7821" s="14"/>
      <c r="BN7821" s="14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2"/>
      <c r="L7822" s="12"/>
      <c r="M7822" s="13"/>
      <c r="N7822" s="13"/>
      <c r="O7822" s="13"/>
      <c r="P7822" s="13"/>
      <c r="Q7822" s="13"/>
      <c r="R7822" s="13"/>
      <c r="S7822" s="13"/>
      <c r="T7822" s="13"/>
      <c r="U7822" s="13"/>
      <c r="V7822" s="13"/>
      <c r="W7822" s="13"/>
      <c r="X7822" s="13"/>
      <c r="Y7822" s="13"/>
      <c r="Z7822" s="13"/>
      <c r="AA7822" s="13"/>
      <c r="AB7822" s="13"/>
      <c r="AC7822" s="13"/>
      <c r="AD7822" s="13"/>
      <c r="AE7822" s="13"/>
      <c r="AF7822" s="13"/>
      <c r="AG7822" s="13"/>
      <c r="AH7822" s="13"/>
      <c r="AI7822" s="13"/>
      <c r="AJ7822" s="13"/>
      <c r="AK7822" s="13"/>
      <c r="AL7822" s="13"/>
      <c r="AM7822" s="13"/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  <c r="AZ7822" s="13"/>
      <c r="BA7822" s="13"/>
      <c r="BB7822" s="13"/>
      <c r="BC7822" s="13"/>
      <c r="BD7822" s="13"/>
      <c r="BE7822" s="13"/>
      <c r="BF7822" s="13"/>
      <c r="BG7822" s="13"/>
      <c r="BH7822" s="13"/>
      <c r="BI7822" s="13"/>
      <c r="BJ7822" s="14"/>
      <c r="BK7822" s="14"/>
      <c r="BL7822" s="14"/>
      <c r="BM7822" s="14"/>
      <c r="BN7822" s="14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2"/>
      <c r="L7823" s="12"/>
      <c r="M7823" s="13"/>
      <c r="N7823" s="13"/>
      <c r="O7823" s="13"/>
      <c r="P7823" s="13"/>
      <c r="Q7823" s="13"/>
      <c r="R7823" s="13"/>
      <c r="S7823" s="13"/>
      <c r="T7823" s="13"/>
      <c r="U7823" s="13"/>
      <c r="V7823" s="13"/>
      <c r="W7823" s="13"/>
      <c r="X7823" s="13"/>
      <c r="Y7823" s="13"/>
      <c r="Z7823" s="13"/>
      <c r="AA7823" s="13"/>
      <c r="AB7823" s="13"/>
      <c r="AC7823" s="13"/>
      <c r="AD7823" s="13"/>
      <c r="AE7823" s="13"/>
      <c r="AF7823" s="13"/>
      <c r="AG7823" s="13"/>
      <c r="AH7823" s="13"/>
      <c r="AI7823" s="13"/>
      <c r="AJ7823" s="13"/>
      <c r="AK7823" s="13"/>
      <c r="AL7823" s="13"/>
      <c r="AM7823" s="13"/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  <c r="AZ7823" s="13"/>
      <c r="BA7823" s="13"/>
      <c r="BB7823" s="13"/>
      <c r="BC7823" s="13"/>
      <c r="BD7823" s="13"/>
      <c r="BE7823" s="13"/>
      <c r="BF7823" s="13"/>
      <c r="BG7823" s="13"/>
      <c r="BH7823" s="13"/>
      <c r="BI7823" s="13"/>
      <c r="BJ7823" s="14"/>
      <c r="BK7823" s="14"/>
      <c r="BL7823" s="14"/>
      <c r="BM7823" s="14"/>
      <c r="BN7823" s="14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2"/>
      <c r="L7824" s="12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3"/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  <c r="AK7824" s="13"/>
      <c r="AL7824" s="13"/>
      <c r="AM7824" s="13"/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  <c r="AZ7824" s="13"/>
      <c r="BA7824" s="13"/>
      <c r="BB7824" s="13"/>
      <c r="BC7824" s="13"/>
      <c r="BD7824" s="13"/>
      <c r="BE7824" s="13"/>
      <c r="BF7824" s="13"/>
      <c r="BG7824" s="13"/>
      <c r="BH7824" s="13"/>
      <c r="BI7824" s="13"/>
      <c r="BJ7824" s="14"/>
      <c r="BK7824" s="14"/>
      <c r="BL7824" s="14"/>
      <c r="BM7824" s="14"/>
      <c r="BN7824" s="14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2"/>
      <c r="L7825" s="12"/>
      <c r="M7825" s="13"/>
      <c r="N7825" s="13"/>
      <c r="O7825" s="13"/>
      <c r="P7825" s="13"/>
      <c r="Q7825" s="13"/>
      <c r="R7825" s="13"/>
      <c r="S7825" s="13"/>
      <c r="T7825" s="13"/>
      <c r="U7825" s="13"/>
      <c r="V7825" s="13"/>
      <c r="W7825" s="13"/>
      <c r="X7825" s="13"/>
      <c r="Y7825" s="13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  <c r="AK7825" s="13"/>
      <c r="AL7825" s="13"/>
      <c r="AM7825" s="13"/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  <c r="AZ7825" s="13"/>
      <c r="BA7825" s="13"/>
      <c r="BB7825" s="13"/>
      <c r="BC7825" s="13"/>
      <c r="BD7825" s="13"/>
      <c r="BE7825" s="13"/>
      <c r="BF7825" s="13"/>
      <c r="BG7825" s="13"/>
      <c r="BH7825" s="13"/>
      <c r="BI7825" s="13"/>
      <c r="BJ7825" s="14"/>
      <c r="BK7825" s="14"/>
      <c r="BL7825" s="14"/>
      <c r="BM7825" s="14"/>
      <c r="BN7825" s="14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2"/>
      <c r="L7826" s="12"/>
      <c r="M7826" s="13"/>
      <c r="N7826" s="13"/>
      <c r="O7826" s="13"/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  <c r="AK7826" s="13"/>
      <c r="AL7826" s="13"/>
      <c r="AM7826" s="13"/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  <c r="AZ7826" s="13"/>
      <c r="BA7826" s="13"/>
      <c r="BB7826" s="13"/>
      <c r="BC7826" s="13"/>
      <c r="BD7826" s="13"/>
      <c r="BE7826" s="13"/>
      <c r="BF7826" s="13"/>
      <c r="BG7826" s="13"/>
      <c r="BH7826" s="13"/>
      <c r="BI7826" s="13"/>
      <c r="BJ7826" s="14"/>
      <c r="BK7826" s="14"/>
      <c r="BL7826" s="14"/>
      <c r="BM7826" s="14"/>
      <c r="BN7826" s="14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2"/>
      <c r="L7827" s="12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3"/>
      <c r="AA7827" s="13"/>
      <c r="AB7827" s="13"/>
      <c r="AC7827" s="13"/>
      <c r="AD7827" s="13"/>
      <c r="AE7827" s="13"/>
      <c r="AF7827" s="13"/>
      <c r="AG7827" s="13"/>
      <c r="AH7827" s="13"/>
      <c r="AI7827" s="13"/>
      <c r="AJ7827" s="13"/>
      <c r="AK7827" s="13"/>
      <c r="AL7827" s="13"/>
      <c r="AM7827" s="13"/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  <c r="AZ7827" s="13"/>
      <c r="BA7827" s="13"/>
      <c r="BB7827" s="13"/>
      <c r="BC7827" s="13"/>
      <c r="BD7827" s="13"/>
      <c r="BE7827" s="13"/>
      <c r="BF7827" s="13"/>
      <c r="BG7827" s="13"/>
      <c r="BH7827" s="13"/>
      <c r="BI7827" s="13"/>
      <c r="BJ7827" s="14"/>
      <c r="BK7827" s="14"/>
      <c r="BL7827" s="14"/>
      <c r="BM7827" s="14"/>
      <c r="BN7827" s="14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2"/>
      <c r="L7828" s="12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3"/>
      <c r="AJ7828" s="13"/>
      <c r="AK7828" s="13"/>
      <c r="AL7828" s="13"/>
      <c r="AM7828" s="13"/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  <c r="AZ7828" s="13"/>
      <c r="BA7828" s="13"/>
      <c r="BB7828" s="13"/>
      <c r="BC7828" s="13"/>
      <c r="BD7828" s="13"/>
      <c r="BE7828" s="13"/>
      <c r="BF7828" s="13"/>
      <c r="BG7828" s="13"/>
      <c r="BH7828" s="13"/>
      <c r="BI7828" s="13"/>
      <c r="BJ7828" s="14"/>
      <c r="BK7828" s="14"/>
      <c r="BL7828" s="14"/>
      <c r="BM7828" s="14"/>
      <c r="BN7828" s="14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2"/>
      <c r="L7829" s="12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3"/>
      <c r="AJ7829" s="13"/>
      <c r="AK7829" s="13"/>
      <c r="AL7829" s="13"/>
      <c r="AM7829" s="13"/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  <c r="AZ7829" s="13"/>
      <c r="BA7829" s="13"/>
      <c r="BB7829" s="13"/>
      <c r="BC7829" s="13"/>
      <c r="BD7829" s="13"/>
      <c r="BE7829" s="13"/>
      <c r="BF7829" s="13"/>
      <c r="BG7829" s="13"/>
      <c r="BH7829" s="13"/>
      <c r="BI7829" s="13"/>
      <c r="BJ7829" s="14"/>
      <c r="BK7829" s="14"/>
      <c r="BL7829" s="14"/>
      <c r="BM7829" s="14"/>
      <c r="BN7829" s="14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2"/>
      <c r="L7830" s="12"/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/>
      <c r="Z7830" s="13"/>
      <c r="AA7830" s="13"/>
      <c r="AB7830" s="13"/>
      <c r="AC7830" s="13"/>
      <c r="AD7830" s="13"/>
      <c r="AE7830" s="13"/>
      <c r="AF7830" s="13"/>
      <c r="AG7830" s="13"/>
      <c r="AH7830" s="13"/>
      <c r="AI7830" s="13"/>
      <c r="AJ7830" s="13"/>
      <c r="AK7830" s="13"/>
      <c r="AL7830" s="13"/>
      <c r="AM7830" s="13"/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  <c r="AZ7830" s="13"/>
      <c r="BA7830" s="13"/>
      <c r="BB7830" s="13"/>
      <c r="BC7830" s="13"/>
      <c r="BD7830" s="13"/>
      <c r="BE7830" s="13"/>
      <c r="BF7830" s="13"/>
      <c r="BG7830" s="13"/>
      <c r="BH7830" s="13"/>
      <c r="BI7830" s="13"/>
      <c r="BJ7830" s="14"/>
      <c r="BK7830" s="14"/>
      <c r="BL7830" s="14"/>
      <c r="BM7830" s="14"/>
      <c r="BN7830" s="14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2"/>
      <c r="L7831" s="12"/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/>
      <c r="Z7831" s="13"/>
      <c r="AA7831" s="13"/>
      <c r="AB7831" s="13"/>
      <c r="AC7831" s="13"/>
      <c r="AD7831" s="13"/>
      <c r="AE7831" s="13"/>
      <c r="AF7831" s="13"/>
      <c r="AG7831" s="13"/>
      <c r="AH7831" s="13"/>
      <c r="AI7831" s="13"/>
      <c r="AJ7831" s="13"/>
      <c r="AK7831" s="13"/>
      <c r="AL7831" s="13"/>
      <c r="AM7831" s="13"/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  <c r="AZ7831" s="13"/>
      <c r="BA7831" s="13"/>
      <c r="BB7831" s="13"/>
      <c r="BC7831" s="13"/>
      <c r="BD7831" s="13"/>
      <c r="BE7831" s="13"/>
      <c r="BF7831" s="13"/>
      <c r="BG7831" s="13"/>
      <c r="BH7831" s="13"/>
      <c r="BI7831" s="13"/>
      <c r="BJ7831" s="14"/>
      <c r="BK7831" s="14"/>
      <c r="BL7831" s="14"/>
      <c r="BM7831" s="14"/>
      <c r="BN7831" s="14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2"/>
      <c r="L7832" s="12"/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/>
      <c r="Z7832" s="13"/>
      <c r="AA7832" s="13"/>
      <c r="AB7832" s="13"/>
      <c r="AC7832" s="13"/>
      <c r="AD7832" s="13"/>
      <c r="AE7832" s="13"/>
      <c r="AF7832" s="13"/>
      <c r="AG7832" s="13"/>
      <c r="AH7832" s="13"/>
      <c r="AI7832" s="13"/>
      <c r="AJ7832" s="13"/>
      <c r="AK7832" s="13"/>
      <c r="AL7832" s="13"/>
      <c r="AM7832" s="13"/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  <c r="AZ7832" s="13"/>
      <c r="BA7832" s="13"/>
      <c r="BB7832" s="13"/>
      <c r="BC7832" s="13"/>
      <c r="BD7832" s="13"/>
      <c r="BE7832" s="13"/>
      <c r="BF7832" s="13"/>
      <c r="BG7832" s="13"/>
      <c r="BH7832" s="13"/>
      <c r="BI7832" s="13"/>
      <c r="BJ7832" s="14"/>
      <c r="BK7832" s="14"/>
      <c r="BL7832" s="14"/>
      <c r="BM7832" s="14"/>
      <c r="BN7832" s="14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2"/>
      <c r="L7833" s="12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3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  <c r="AK7833" s="13"/>
      <c r="AL7833" s="13"/>
      <c r="AM7833" s="13"/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  <c r="AZ7833" s="13"/>
      <c r="BA7833" s="13"/>
      <c r="BB7833" s="13"/>
      <c r="BC7833" s="13"/>
      <c r="BD7833" s="13"/>
      <c r="BE7833" s="13"/>
      <c r="BF7833" s="13"/>
      <c r="BG7833" s="13"/>
      <c r="BH7833" s="13"/>
      <c r="BI7833" s="13"/>
      <c r="BJ7833" s="14"/>
      <c r="BK7833" s="14"/>
      <c r="BL7833" s="14"/>
      <c r="BM7833" s="14"/>
      <c r="BN7833" s="14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2"/>
      <c r="L7834" s="12"/>
      <c r="M7834" s="13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/>
      <c r="Z7834" s="13"/>
      <c r="AA7834" s="13"/>
      <c r="AB7834" s="13"/>
      <c r="AC7834" s="13"/>
      <c r="AD7834" s="13"/>
      <c r="AE7834" s="13"/>
      <c r="AF7834" s="13"/>
      <c r="AG7834" s="13"/>
      <c r="AH7834" s="13"/>
      <c r="AI7834" s="13"/>
      <c r="AJ7834" s="13"/>
      <c r="AK7834" s="13"/>
      <c r="AL7834" s="13"/>
      <c r="AM7834" s="13"/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  <c r="AZ7834" s="13"/>
      <c r="BA7834" s="13"/>
      <c r="BB7834" s="13"/>
      <c r="BC7834" s="13"/>
      <c r="BD7834" s="13"/>
      <c r="BE7834" s="13"/>
      <c r="BF7834" s="13"/>
      <c r="BG7834" s="13"/>
      <c r="BH7834" s="13"/>
      <c r="BI7834" s="13"/>
      <c r="BJ7834" s="14"/>
      <c r="BK7834" s="14"/>
      <c r="BL7834" s="14"/>
      <c r="BM7834" s="14"/>
      <c r="BN7834" s="14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2"/>
      <c r="L7835" s="12"/>
      <c r="M7835" s="13"/>
      <c r="N7835" s="13"/>
      <c r="O7835" s="13"/>
      <c r="P7835" s="13"/>
      <c r="Q7835" s="13"/>
      <c r="R7835" s="13"/>
      <c r="S7835" s="13"/>
      <c r="T7835" s="13"/>
      <c r="U7835" s="13"/>
      <c r="V7835" s="13"/>
      <c r="W7835" s="13"/>
      <c r="X7835" s="13"/>
      <c r="Y7835" s="13"/>
      <c r="Z7835" s="13"/>
      <c r="AA7835" s="13"/>
      <c r="AB7835" s="13"/>
      <c r="AC7835" s="13"/>
      <c r="AD7835" s="13"/>
      <c r="AE7835" s="13"/>
      <c r="AF7835" s="13"/>
      <c r="AG7835" s="13"/>
      <c r="AH7835" s="13"/>
      <c r="AI7835" s="13"/>
      <c r="AJ7835" s="13"/>
      <c r="AK7835" s="13"/>
      <c r="AL7835" s="13"/>
      <c r="AM7835" s="13"/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  <c r="AZ7835" s="13"/>
      <c r="BA7835" s="13"/>
      <c r="BB7835" s="13"/>
      <c r="BC7835" s="13"/>
      <c r="BD7835" s="13"/>
      <c r="BE7835" s="13"/>
      <c r="BF7835" s="13"/>
      <c r="BG7835" s="13"/>
      <c r="BH7835" s="13"/>
      <c r="BI7835" s="13"/>
      <c r="BJ7835" s="14"/>
      <c r="BK7835" s="14"/>
      <c r="BL7835" s="14"/>
      <c r="BM7835" s="14"/>
      <c r="BN7835" s="14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2"/>
      <c r="L7836" s="12"/>
      <c r="M7836" s="13"/>
      <c r="N7836" s="13"/>
      <c r="O7836" s="13"/>
      <c r="P7836" s="13"/>
      <c r="Q7836" s="13"/>
      <c r="R7836" s="13"/>
      <c r="S7836" s="13"/>
      <c r="T7836" s="13"/>
      <c r="U7836" s="13"/>
      <c r="V7836" s="13"/>
      <c r="W7836" s="13"/>
      <c r="X7836" s="13"/>
      <c r="Y7836" s="13"/>
      <c r="Z7836" s="13"/>
      <c r="AA7836" s="13"/>
      <c r="AB7836" s="13"/>
      <c r="AC7836" s="13"/>
      <c r="AD7836" s="13"/>
      <c r="AE7836" s="13"/>
      <c r="AF7836" s="13"/>
      <c r="AG7836" s="13"/>
      <c r="AH7836" s="13"/>
      <c r="AI7836" s="13"/>
      <c r="AJ7836" s="13"/>
      <c r="AK7836" s="13"/>
      <c r="AL7836" s="13"/>
      <c r="AM7836" s="13"/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  <c r="AZ7836" s="13"/>
      <c r="BA7836" s="13"/>
      <c r="BB7836" s="13"/>
      <c r="BC7836" s="13"/>
      <c r="BD7836" s="13"/>
      <c r="BE7836" s="13"/>
      <c r="BF7836" s="13"/>
      <c r="BG7836" s="13"/>
      <c r="BH7836" s="13"/>
      <c r="BI7836" s="13"/>
      <c r="BJ7836" s="14"/>
      <c r="BK7836" s="14"/>
      <c r="BL7836" s="14"/>
      <c r="BM7836" s="14"/>
      <c r="BN7836" s="14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2"/>
      <c r="L7837" s="12"/>
      <c r="M7837" s="13"/>
      <c r="N7837" s="13"/>
      <c r="O7837" s="13"/>
      <c r="P7837" s="13"/>
      <c r="Q7837" s="13"/>
      <c r="R7837" s="13"/>
      <c r="S7837" s="13"/>
      <c r="T7837" s="13"/>
      <c r="U7837" s="13"/>
      <c r="V7837" s="13"/>
      <c r="W7837" s="13"/>
      <c r="X7837" s="13"/>
      <c r="Y7837" s="13"/>
      <c r="Z7837" s="13"/>
      <c r="AA7837" s="13"/>
      <c r="AB7837" s="13"/>
      <c r="AC7837" s="13"/>
      <c r="AD7837" s="13"/>
      <c r="AE7837" s="13"/>
      <c r="AF7837" s="13"/>
      <c r="AG7837" s="13"/>
      <c r="AH7837" s="13"/>
      <c r="AI7837" s="13"/>
      <c r="AJ7837" s="13"/>
      <c r="AK7837" s="13"/>
      <c r="AL7837" s="13"/>
      <c r="AM7837" s="13"/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  <c r="AZ7837" s="13"/>
      <c r="BA7837" s="13"/>
      <c r="BB7837" s="13"/>
      <c r="BC7837" s="13"/>
      <c r="BD7837" s="13"/>
      <c r="BE7837" s="13"/>
      <c r="BF7837" s="13"/>
      <c r="BG7837" s="13"/>
      <c r="BH7837" s="13"/>
      <c r="BI7837" s="13"/>
      <c r="BJ7837" s="14"/>
      <c r="BK7837" s="14"/>
      <c r="BL7837" s="14"/>
      <c r="BM7837" s="14"/>
      <c r="BN7837" s="14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2"/>
      <c r="L7838" s="12"/>
      <c r="M7838" s="13"/>
      <c r="N7838" s="13"/>
      <c r="O7838" s="13"/>
      <c r="P7838" s="13"/>
      <c r="Q7838" s="13"/>
      <c r="R7838" s="13"/>
      <c r="S7838" s="13"/>
      <c r="T7838" s="13"/>
      <c r="U7838" s="13"/>
      <c r="V7838" s="13"/>
      <c r="W7838" s="13"/>
      <c r="X7838" s="13"/>
      <c r="Y7838" s="13"/>
      <c r="Z7838" s="13"/>
      <c r="AA7838" s="13"/>
      <c r="AB7838" s="13"/>
      <c r="AC7838" s="13"/>
      <c r="AD7838" s="13"/>
      <c r="AE7838" s="13"/>
      <c r="AF7838" s="13"/>
      <c r="AG7838" s="13"/>
      <c r="AH7838" s="13"/>
      <c r="AI7838" s="13"/>
      <c r="AJ7838" s="13"/>
      <c r="AK7838" s="13"/>
      <c r="AL7838" s="13"/>
      <c r="AM7838" s="13"/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  <c r="AZ7838" s="13"/>
      <c r="BA7838" s="13"/>
      <c r="BB7838" s="13"/>
      <c r="BC7838" s="13"/>
      <c r="BD7838" s="13"/>
      <c r="BE7838" s="13"/>
      <c r="BF7838" s="13"/>
      <c r="BG7838" s="13"/>
      <c r="BH7838" s="13"/>
      <c r="BI7838" s="13"/>
      <c r="BJ7838" s="14"/>
      <c r="BK7838" s="14"/>
      <c r="BL7838" s="14"/>
      <c r="BM7838" s="14"/>
      <c r="BN7838" s="14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2"/>
      <c r="L7839" s="12"/>
      <c r="M7839" s="13"/>
      <c r="N7839" s="13"/>
      <c r="O7839" s="13"/>
      <c r="P7839" s="13"/>
      <c r="Q7839" s="13"/>
      <c r="R7839" s="13"/>
      <c r="S7839" s="13"/>
      <c r="T7839" s="13"/>
      <c r="U7839" s="13"/>
      <c r="V7839" s="13"/>
      <c r="W7839" s="13"/>
      <c r="X7839" s="13"/>
      <c r="Y7839" s="13"/>
      <c r="Z7839" s="13"/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  <c r="AK7839" s="13"/>
      <c r="AL7839" s="13"/>
      <c r="AM7839" s="13"/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  <c r="AZ7839" s="13"/>
      <c r="BA7839" s="13"/>
      <c r="BB7839" s="13"/>
      <c r="BC7839" s="13"/>
      <c r="BD7839" s="13"/>
      <c r="BE7839" s="13"/>
      <c r="BF7839" s="13"/>
      <c r="BG7839" s="13"/>
      <c r="BH7839" s="13"/>
      <c r="BI7839" s="13"/>
      <c r="BJ7839" s="14"/>
      <c r="BK7839" s="14"/>
      <c r="BL7839" s="14"/>
      <c r="BM7839" s="14"/>
      <c r="BN7839" s="14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2"/>
      <c r="L7840" s="12"/>
      <c r="M7840" s="13"/>
      <c r="N7840" s="13"/>
      <c r="O7840" s="13"/>
      <c r="P7840" s="13"/>
      <c r="Q7840" s="13"/>
      <c r="R7840" s="13"/>
      <c r="S7840" s="13"/>
      <c r="T7840" s="13"/>
      <c r="U7840" s="13"/>
      <c r="V7840" s="13"/>
      <c r="W7840" s="13"/>
      <c r="X7840" s="13"/>
      <c r="Y7840" s="13"/>
      <c r="Z7840" s="13"/>
      <c r="AA7840" s="13"/>
      <c r="AB7840" s="13"/>
      <c r="AC7840" s="13"/>
      <c r="AD7840" s="13"/>
      <c r="AE7840" s="13"/>
      <c r="AF7840" s="13"/>
      <c r="AG7840" s="13"/>
      <c r="AH7840" s="13"/>
      <c r="AI7840" s="13"/>
      <c r="AJ7840" s="13"/>
      <c r="AK7840" s="13"/>
      <c r="AL7840" s="13"/>
      <c r="AM7840" s="13"/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  <c r="AZ7840" s="13"/>
      <c r="BA7840" s="13"/>
      <c r="BB7840" s="13"/>
      <c r="BC7840" s="13"/>
      <c r="BD7840" s="13"/>
      <c r="BE7840" s="13"/>
      <c r="BF7840" s="13"/>
      <c r="BG7840" s="13"/>
      <c r="BH7840" s="13"/>
      <c r="BI7840" s="13"/>
      <c r="BJ7840" s="14"/>
      <c r="BK7840" s="14"/>
      <c r="BL7840" s="14"/>
      <c r="BM7840" s="14"/>
      <c r="BN7840" s="14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2"/>
      <c r="L7841" s="12"/>
      <c r="M7841" s="13"/>
      <c r="N7841" s="13"/>
      <c r="O7841" s="13"/>
      <c r="P7841" s="13"/>
      <c r="Q7841" s="13"/>
      <c r="R7841" s="13"/>
      <c r="S7841" s="13"/>
      <c r="T7841" s="13"/>
      <c r="U7841" s="13"/>
      <c r="V7841" s="13"/>
      <c r="W7841" s="13"/>
      <c r="X7841" s="13"/>
      <c r="Y7841" s="13"/>
      <c r="Z7841" s="13"/>
      <c r="AA7841" s="13"/>
      <c r="AB7841" s="13"/>
      <c r="AC7841" s="13"/>
      <c r="AD7841" s="13"/>
      <c r="AE7841" s="13"/>
      <c r="AF7841" s="13"/>
      <c r="AG7841" s="13"/>
      <c r="AH7841" s="13"/>
      <c r="AI7841" s="13"/>
      <c r="AJ7841" s="13"/>
      <c r="AK7841" s="13"/>
      <c r="AL7841" s="13"/>
      <c r="AM7841" s="13"/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  <c r="AZ7841" s="13"/>
      <c r="BA7841" s="13"/>
      <c r="BB7841" s="13"/>
      <c r="BC7841" s="13"/>
      <c r="BD7841" s="13"/>
      <c r="BE7841" s="13"/>
      <c r="BF7841" s="13"/>
      <c r="BG7841" s="13"/>
      <c r="BH7841" s="13"/>
      <c r="BI7841" s="13"/>
      <c r="BJ7841" s="14"/>
      <c r="BK7841" s="14"/>
      <c r="BL7841" s="14"/>
      <c r="BM7841" s="14"/>
      <c r="BN7841" s="14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2"/>
      <c r="L7842" s="12"/>
      <c r="M7842" s="13"/>
      <c r="N7842" s="13"/>
      <c r="O7842" s="13"/>
      <c r="P7842" s="13"/>
      <c r="Q7842" s="13"/>
      <c r="R7842" s="13"/>
      <c r="S7842" s="13"/>
      <c r="T7842" s="13"/>
      <c r="U7842" s="13"/>
      <c r="V7842" s="13"/>
      <c r="W7842" s="13"/>
      <c r="X7842" s="13"/>
      <c r="Y7842" s="13"/>
      <c r="Z7842" s="13"/>
      <c r="AA7842" s="13"/>
      <c r="AB7842" s="13"/>
      <c r="AC7842" s="13"/>
      <c r="AD7842" s="13"/>
      <c r="AE7842" s="13"/>
      <c r="AF7842" s="13"/>
      <c r="AG7842" s="13"/>
      <c r="AH7842" s="13"/>
      <c r="AI7842" s="13"/>
      <c r="AJ7842" s="13"/>
      <c r="AK7842" s="13"/>
      <c r="AL7842" s="13"/>
      <c r="AM7842" s="13"/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  <c r="AZ7842" s="13"/>
      <c r="BA7842" s="13"/>
      <c r="BB7842" s="13"/>
      <c r="BC7842" s="13"/>
      <c r="BD7842" s="13"/>
      <c r="BE7842" s="13"/>
      <c r="BF7842" s="13"/>
      <c r="BG7842" s="13"/>
      <c r="BH7842" s="13"/>
      <c r="BI7842" s="13"/>
      <c r="BJ7842" s="14"/>
      <c r="BK7842" s="14"/>
      <c r="BL7842" s="14"/>
      <c r="BM7842" s="14"/>
      <c r="BN7842" s="14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2"/>
      <c r="L7843" s="12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3"/>
      <c r="AJ7843" s="13"/>
      <c r="AK7843" s="13"/>
      <c r="AL7843" s="13"/>
      <c r="AM7843" s="13"/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  <c r="AZ7843" s="13"/>
      <c r="BA7843" s="13"/>
      <c r="BB7843" s="13"/>
      <c r="BC7843" s="13"/>
      <c r="BD7843" s="13"/>
      <c r="BE7843" s="13"/>
      <c r="BF7843" s="13"/>
      <c r="BG7843" s="13"/>
      <c r="BH7843" s="13"/>
      <c r="BI7843" s="13"/>
      <c r="BJ7843" s="14"/>
      <c r="BK7843" s="14"/>
      <c r="BL7843" s="14"/>
      <c r="BM7843" s="14"/>
      <c r="BN7843" s="14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2"/>
      <c r="L7844" s="12"/>
      <c r="M7844" s="13"/>
      <c r="N7844" s="13"/>
      <c r="O7844" s="13"/>
      <c r="P7844" s="13"/>
      <c r="Q7844" s="13"/>
      <c r="R7844" s="13"/>
      <c r="S7844" s="13"/>
      <c r="T7844" s="13"/>
      <c r="U7844" s="13"/>
      <c r="V7844" s="13"/>
      <c r="W7844" s="13"/>
      <c r="X7844" s="13"/>
      <c r="Y7844" s="13"/>
      <c r="Z7844" s="13"/>
      <c r="AA7844" s="13"/>
      <c r="AB7844" s="13"/>
      <c r="AC7844" s="13"/>
      <c r="AD7844" s="13"/>
      <c r="AE7844" s="13"/>
      <c r="AF7844" s="13"/>
      <c r="AG7844" s="13"/>
      <c r="AH7844" s="13"/>
      <c r="AI7844" s="13"/>
      <c r="AJ7844" s="13"/>
      <c r="AK7844" s="13"/>
      <c r="AL7844" s="13"/>
      <c r="AM7844" s="13"/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  <c r="AZ7844" s="13"/>
      <c r="BA7844" s="13"/>
      <c r="BB7844" s="13"/>
      <c r="BC7844" s="13"/>
      <c r="BD7844" s="13"/>
      <c r="BE7844" s="13"/>
      <c r="BF7844" s="13"/>
      <c r="BG7844" s="13"/>
      <c r="BH7844" s="13"/>
      <c r="BI7844" s="13"/>
      <c r="BJ7844" s="14"/>
      <c r="BK7844" s="14"/>
      <c r="BL7844" s="14"/>
      <c r="BM7844" s="14"/>
      <c r="BN7844" s="14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2"/>
      <c r="L7845" s="12"/>
      <c r="M7845" s="13"/>
      <c r="N7845" s="13"/>
      <c r="O7845" s="13"/>
      <c r="P7845" s="13"/>
      <c r="Q7845" s="13"/>
      <c r="R7845" s="13"/>
      <c r="S7845" s="13"/>
      <c r="T7845" s="13"/>
      <c r="U7845" s="13"/>
      <c r="V7845" s="13"/>
      <c r="W7845" s="13"/>
      <c r="X7845" s="13"/>
      <c r="Y7845" s="13"/>
      <c r="Z7845" s="13"/>
      <c r="AA7845" s="13"/>
      <c r="AB7845" s="13"/>
      <c r="AC7845" s="13"/>
      <c r="AD7845" s="13"/>
      <c r="AE7845" s="13"/>
      <c r="AF7845" s="13"/>
      <c r="AG7845" s="13"/>
      <c r="AH7845" s="13"/>
      <c r="AI7845" s="13"/>
      <c r="AJ7845" s="13"/>
      <c r="AK7845" s="13"/>
      <c r="AL7845" s="13"/>
      <c r="AM7845" s="13"/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  <c r="AZ7845" s="13"/>
      <c r="BA7845" s="13"/>
      <c r="BB7845" s="13"/>
      <c r="BC7845" s="13"/>
      <c r="BD7845" s="13"/>
      <c r="BE7845" s="13"/>
      <c r="BF7845" s="13"/>
      <c r="BG7845" s="13"/>
      <c r="BH7845" s="13"/>
      <c r="BI7845" s="13"/>
      <c r="BJ7845" s="14"/>
      <c r="BK7845" s="14"/>
      <c r="BL7845" s="14"/>
      <c r="BM7845" s="14"/>
      <c r="BN7845" s="14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2"/>
      <c r="L7846" s="12"/>
      <c r="M7846" s="13"/>
      <c r="N7846" s="13"/>
      <c r="O7846" s="13"/>
      <c r="P7846" s="13"/>
      <c r="Q7846" s="13"/>
      <c r="R7846" s="13"/>
      <c r="S7846" s="13"/>
      <c r="T7846" s="13"/>
      <c r="U7846" s="13"/>
      <c r="V7846" s="13"/>
      <c r="W7846" s="13"/>
      <c r="X7846" s="13"/>
      <c r="Y7846" s="13"/>
      <c r="Z7846" s="13"/>
      <c r="AA7846" s="13"/>
      <c r="AB7846" s="13"/>
      <c r="AC7846" s="13"/>
      <c r="AD7846" s="13"/>
      <c r="AE7846" s="13"/>
      <c r="AF7846" s="13"/>
      <c r="AG7846" s="13"/>
      <c r="AH7846" s="13"/>
      <c r="AI7846" s="13"/>
      <c r="AJ7846" s="13"/>
      <c r="AK7846" s="13"/>
      <c r="AL7846" s="13"/>
      <c r="AM7846" s="13"/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  <c r="AZ7846" s="13"/>
      <c r="BA7846" s="13"/>
      <c r="BB7846" s="13"/>
      <c r="BC7846" s="13"/>
      <c r="BD7846" s="13"/>
      <c r="BE7846" s="13"/>
      <c r="BF7846" s="13"/>
      <c r="BG7846" s="13"/>
      <c r="BH7846" s="13"/>
      <c r="BI7846" s="13"/>
      <c r="BJ7846" s="14"/>
      <c r="BK7846" s="14"/>
      <c r="BL7846" s="14"/>
      <c r="BM7846" s="14"/>
      <c r="BN7846" s="14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2"/>
      <c r="L7847" s="12"/>
      <c r="M7847" s="13"/>
      <c r="N7847" s="13"/>
      <c r="O7847" s="13"/>
      <c r="P7847" s="13"/>
      <c r="Q7847" s="13"/>
      <c r="R7847" s="13"/>
      <c r="S7847" s="13"/>
      <c r="T7847" s="13"/>
      <c r="U7847" s="13"/>
      <c r="V7847" s="13"/>
      <c r="W7847" s="13"/>
      <c r="X7847" s="13"/>
      <c r="Y7847" s="13"/>
      <c r="Z7847" s="13"/>
      <c r="AA7847" s="13"/>
      <c r="AB7847" s="13"/>
      <c r="AC7847" s="13"/>
      <c r="AD7847" s="13"/>
      <c r="AE7847" s="13"/>
      <c r="AF7847" s="13"/>
      <c r="AG7847" s="13"/>
      <c r="AH7847" s="13"/>
      <c r="AI7847" s="13"/>
      <c r="AJ7847" s="13"/>
      <c r="AK7847" s="13"/>
      <c r="AL7847" s="13"/>
      <c r="AM7847" s="13"/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13"/>
      <c r="AZ7847" s="13"/>
      <c r="BA7847" s="13"/>
      <c r="BB7847" s="13"/>
      <c r="BC7847" s="13"/>
      <c r="BD7847" s="13"/>
      <c r="BE7847" s="13"/>
      <c r="BF7847" s="13"/>
      <c r="BG7847" s="13"/>
      <c r="BH7847" s="13"/>
      <c r="BI7847" s="13"/>
      <c r="BJ7847" s="14"/>
      <c r="BK7847" s="14"/>
      <c r="BL7847" s="14"/>
      <c r="BM7847" s="14"/>
      <c r="BN7847" s="14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2"/>
      <c r="L7848" s="12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3"/>
      <c r="Z7848" s="13"/>
      <c r="AA7848" s="13"/>
      <c r="AB7848" s="13"/>
      <c r="AC7848" s="13"/>
      <c r="AD7848" s="13"/>
      <c r="AE7848" s="13"/>
      <c r="AF7848" s="13"/>
      <c r="AG7848" s="13"/>
      <c r="AH7848" s="13"/>
      <c r="AI7848" s="13"/>
      <c r="AJ7848" s="13"/>
      <c r="AK7848" s="13"/>
      <c r="AL7848" s="13"/>
      <c r="AM7848" s="13"/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13"/>
      <c r="AZ7848" s="13"/>
      <c r="BA7848" s="13"/>
      <c r="BB7848" s="13"/>
      <c r="BC7848" s="13"/>
      <c r="BD7848" s="13"/>
      <c r="BE7848" s="13"/>
      <c r="BF7848" s="13"/>
      <c r="BG7848" s="13"/>
      <c r="BH7848" s="13"/>
      <c r="BI7848" s="13"/>
      <c r="BJ7848" s="14"/>
      <c r="BK7848" s="14"/>
      <c r="BL7848" s="14"/>
      <c r="BM7848" s="14"/>
      <c r="BN7848" s="14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2"/>
      <c r="L7849" s="12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3"/>
      <c r="AJ7849" s="13"/>
      <c r="AK7849" s="13"/>
      <c r="AL7849" s="13"/>
      <c r="AM7849" s="13"/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13"/>
      <c r="AZ7849" s="13"/>
      <c r="BA7849" s="13"/>
      <c r="BB7849" s="13"/>
      <c r="BC7849" s="13"/>
      <c r="BD7849" s="13"/>
      <c r="BE7849" s="13"/>
      <c r="BF7849" s="13"/>
      <c r="BG7849" s="13"/>
      <c r="BH7849" s="13"/>
      <c r="BI7849" s="13"/>
      <c r="BJ7849" s="14"/>
      <c r="BK7849" s="14"/>
      <c r="BL7849" s="14"/>
      <c r="BM7849" s="14"/>
      <c r="BN7849" s="14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2"/>
      <c r="L7850" s="12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3"/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  <c r="AK7850" s="13"/>
      <c r="AL7850" s="13"/>
      <c r="AM7850" s="13"/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13"/>
      <c r="AZ7850" s="13"/>
      <c r="BA7850" s="13"/>
      <c r="BB7850" s="13"/>
      <c r="BC7850" s="13"/>
      <c r="BD7850" s="13"/>
      <c r="BE7850" s="13"/>
      <c r="BF7850" s="13"/>
      <c r="BG7850" s="13"/>
      <c r="BH7850" s="13"/>
      <c r="BI7850" s="13"/>
      <c r="BJ7850" s="14"/>
      <c r="BK7850" s="14"/>
      <c r="BL7850" s="14"/>
      <c r="BM7850" s="14"/>
      <c r="BN7850" s="14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2"/>
      <c r="L7851" s="12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3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3"/>
      <c r="AJ7851" s="13"/>
      <c r="AK7851" s="13"/>
      <c r="AL7851" s="13"/>
      <c r="AM7851" s="13"/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13"/>
      <c r="AZ7851" s="13"/>
      <c r="BA7851" s="13"/>
      <c r="BB7851" s="13"/>
      <c r="BC7851" s="13"/>
      <c r="BD7851" s="13"/>
      <c r="BE7851" s="13"/>
      <c r="BF7851" s="13"/>
      <c r="BG7851" s="13"/>
      <c r="BH7851" s="13"/>
      <c r="BI7851" s="13"/>
      <c r="BJ7851" s="14"/>
      <c r="BK7851" s="14"/>
      <c r="BL7851" s="14"/>
      <c r="BM7851" s="14"/>
      <c r="BN7851" s="14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2"/>
      <c r="L7852" s="12"/>
      <c r="M7852" s="13"/>
      <c r="N7852" s="13"/>
      <c r="O7852" s="13"/>
      <c r="P7852" s="13"/>
      <c r="Q7852" s="13"/>
      <c r="R7852" s="13"/>
      <c r="S7852" s="13"/>
      <c r="T7852" s="13"/>
      <c r="U7852" s="13"/>
      <c r="V7852" s="13"/>
      <c r="W7852" s="13"/>
      <c r="X7852" s="13"/>
      <c r="Y7852" s="13"/>
      <c r="Z7852" s="13"/>
      <c r="AA7852" s="13"/>
      <c r="AB7852" s="13"/>
      <c r="AC7852" s="13"/>
      <c r="AD7852" s="13"/>
      <c r="AE7852" s="13"/>
      <c r="AF7852" s="13"/>
      <c r="AG7852" s="13"/>
      <c r="AH7852" s="13"/>
      <c r="AI7852" s="13"/>
      <c r="AJ7852" s="13"/>
      <c r="AK7852" s="13"/>
      <c r="AL7852" s="13"/>
      <c r="AM7852" s="13"/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13"/>
      <c r="AZ7852" s="13"/>
      <c r="BA7852" s="13"/>
      <c r="BB7852" s="13"/>
      <c r="BC7852" s="13"/>
      <c r="BD7852" s="13"/>
      <c r="BE7852" s="13"/>
      <c r="BF7852" s="13"/>
      <c r="BG7852" s="13"/>
      <c r="BH7852" s="13"/>
      <c r="BI7852" s="13"/>
      <c r="BJ7852" s="14"/>
      <c r="BK7852" s="14"/>
      <c r="BL7852" s="14"/>
      <c r="BM7852" s="14"/>
      <c r="BN7852" s="14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2"/>
      <c r="L7853" s="12"/>
      <c r="M7853" s="13"/>
      <c r="N7853" s="13"/>
      <c r="O7853" s="13"/>
      <c r="P7853" s="13"/>
      <c r="Q7853" s="13"/>
      <c r="R7853" s="13"/>
      <c r="S7853" s="13"/>
      <c r="T7853" s="13"/>
      <c r="U7853" s="13"/>
      <c r="V7853" s="13"/>
      <c r="W7853" s="13"/>
      <c r="X7853" s="13"/>
      <c r="Y7853" s="13"/>
      <c r="Z7853" s="13"/>
      <c r="AA7853" s="13"/>
      <c r="AB7853" s="13"/>
      <c r="AC7853" s="13"/>
      <c r="AD7853" s="13"/>
      <c r="AE7853" s="13"/>
      <c r="AF7853" s="13"/>
      <c r="AG7853" s="13"/>
      <c r="AH7853" s="13"/>
      <c r="AI7853" s="13"/>
      <c r="AJ7853" s="13"/>
      <c r="AK7853" s="13"/>
      <c r="AL7853" s="13"/>
      <c r="AM7853" s="13"/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13"/>
      <c r="AZ7853" s="13"/>
      <c r="BA7853" s="13"/>
      <c r="BB7853" s="13"/>
      <c r="BC7853" s="13"/>
      <c r="BD7853" s="13"/>
      <c r="BE7853" s="13"/>
      <c r="BF7853" s="13"/>
      <c r="BG7853" s="13"/>
      <c r="BH7853" s="13"/>
      <c r="BI7853" s="13"/>
      <c r="BJ7853" s="14"/>
      <c r="BK7853" s="14"/>
      <c r="BL7853" s="14"/>
      <c r="BM7853" s="14"/>
      <c r="BN7853" s="14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2"/>
      <c r="L7854" s="12"/>
      <c r="M7854" s="13"/>
      <c r="N7854" s="13"/>
      <c r="O7854" s="13"/>
      <c r="P7854" s="13"/>
      <c r="Q7854" s="13"/>
      <c r="R7854" s="13"/>
      <c r="S7854" s="13"/>
      <c r="T7854" s="13"/>
      <c r="U7854" s="13"/>
      <c r="V7854" s="13"/>
      <c r="W7854" s="13"/>
      <c r="X7854" s="13"/>
      <c r="Y7854" s="13"/>
      <c r="Z7854" s="13"/>
      <c r="AA7854" s="13"/>
      <c r="AB7854" s="13"/>
      <c r="AC7854" s="13"/>
      <c r="AD7854" s="13"/>
      <c r="AE7854" s="13"/>
      <c r="AF7854" s="13"/>
      <c r="AG7854" s="13"/>
      <c r="AH7854" s="13"/>
      <c r="AI7854" s="13"/>
      <c r="AJ7854" s="13"/>
      <c r="AK7854" s="13"/>
      <c r="AL7854" s="13"/>
      <c r="AM7854" s="13"/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13"/>
      <c r="AZ7854" s="13"/>
      <c r="BA7854" s="13"/>
      <c r="BB7854" s="13"/>
      <c r="BC7854" s="13"/>
      <c r="BD7854" s="13"/>
      <c r="BE7854" s="13"/>
      <c r="BF7854" s="13"/>
      <c r="BG7854" s="13"/>
      <c r="BH7854" s="13"/>
      <c r="BI7854" s="13"/>
      <c r="BJ7854" s="14"/>
      <c r="BK7854" s="14"/>
      <c r="BL7854" s="14"/>
      <c r="BM7854" s="14"/>
      <c r="BN7854" s="14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2"/>
      <c r="L7855" s="12"/>
      <c r="M7855" s="13"/>
      <c r="N7855" s="13"/>
      <c r="O7855" s="13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  <c r="AK7855" s="13"/>
      <c r="AL7855" s="13"/>
      <c r="AM7855" s="13"/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13"/>
      <c r="AZ7855" s="13"/>
      <c r="BA7855" s="13"/>
      <c r="BB7855" s="13"/>
      <c r="BC7855" s="13"/>
      <c r="BD7855" s="13"/>
      <c r="BE7855" s="13"/>
      <c r="BF7855" s="13"/>
      <c r="BG7855" s="13"/>
      <c r="BH7855" s="13"/>
      <c r="BI7855" s="13"/>
      <c r="BJ7855" s="14"/>
      <c r="BK7855" s="14"/>
      <c r="BL7855" s="14"/>
      <c r="BM7855" s="14"/>
      <c r="BN7855" s="14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2"/>
      <c r="L7856" s="12"/>
      <c r="M7856" s="13"/>
      <c r="N7856" s="13"/>
      <c r="O7856" s="13"/>
      <c r="P7856" s="13"/>
      <c r="Q7856" s="13"/>
      <c r="R7856" s="13"/>
      <c r="S7856" s="13"/>
      <c r="T7856" s="13"/>
      <c r="U7856" s="13"/>
      <c r="V7856" s="13"/>
      <c r="W7856" s="13"/>
      <c r="X7856" s="13"/>
      <c r="Y7856" s="13"/>
      <c r="Z7856" s="13"/>
      <c r="AA7856" s="13"/>
      <c r="AB7856" s="13"/>
      <c r="AC7856" s="13"/>
      <c r="AD7856" s="13"/>
      <c r="AE7856" s="13"/>
      <c r="AF7856" s="13"/>
      <c r="AG7856" s="13"/>
      <c r="AH7856" s="13"/>
      <c r="AI7856" s="13"/>
      <c r="AJ7856" s="13"/>
      <c r="AK7856" s="13"/>
      <c r="AL7856" s="13"/>
      <c r="AM7856" s="13"/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13"/>
      <c r="AZ7856" s="13"/>
      <c r="BA7856" s="13"/>
      <c r="BB7856" s="13"/>
      <c r="BC7856" s="13"/>
      <c r="BD7856" s="13"/>
      <c r="BE7856" s="13"/>
      <c r="BF7856" s="13"/>
      <c r="BG7856" s="13"/>
      <c r="BH7856" s="13"/>
      <c r="BI7856" s="13"/>
      <c r="BJ7856" s="14"/>
      <c r="BK7856" s="14"/>
      <c r="BL7856" s="14"/>
      <c r="BM7856" s="14"/>
      <c r="BN7856" s="14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2"/>
      <c r="L7857" s="12"/>
      <c r="M7857" s="13"/>
      <c r="N7857" s="13"/>
      <c r="O7857" s="13"/>
      <c r="P7857" s="13"/>
      <c r="Q7857" s="13"/>
      <c r="R7857" s="13"/>
      <c r="S7857" s="13"/>
      <c r="T7857" s="13"/>
      <c r="U7857" s="13"/>
      <c r="V7857" s="13"/>
      <c r="W7857" s="13"/>
      <c r="X7857" s="13"/>
      <c r="Y7857" s="13"/>
      <c r="Z7857" s="13"/>
      <c r="AA7857" s="13"/>
      <c r="AB7857" s="13"/>
      <c r="AC7857" s="13"/>
      <c r="AD7857" s="13"/>
      <c r="AE7857" s="13"/>
      <c r="AF7857" s="13"/>
      <c r="AG7857" s="13"/>
      <c r="AH7857" s="13"/>
      <c r="AI7857" s="13"/>
      <c r="AJ7857" s="13"/>
      <c r="AK7857" s="13"/>
      <c r="AL7857" s="13"/>
      <c r="AM7857" s="13"/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13"/>
      <c r="AZ7857" s="13"/>
      <c r="BA7857" s="13"/>
      <c r="BB7857" s="13"/>
      <c r="BC7857" s="13"/>
      <c r="BD7857" s="13"/>
      <c r="BE7857" s="13"/>
      <c r="BF7857" s="13"/>
      <c r="BG7857" s="13"/>
      <c r="BH7857" s="13"/>
      <c r="BI7857" s="13"/>
      <c r="BJ7857" s="14"/>
      <c r="BK7857" s="14"/>
      <c r="BL7857" s="14"/>
      <c r="BM7857" s="14"/>
      <c r="BN7857" s="14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2"/>
      <c r="L7858" s="12"/>
      <c r="M7858" s="13"/>
      <c r="N7858" s="13"/>
      <c r="O7858" s="13"/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3"/>
      <c r="AE7858" s="13"/>
      <c r="AF7858" s="13"/>
      <c r="AG7858" s="13"/>
      <c r="AH7858" s="13"/>
      <c r="AI7858" s="13"/>
      <c r="AJ7858" s="13"/>
      <c r="AK7858" s="13"/>
      <c r="AL7858" s="13"/>
      <c r="AM7858" s="13"/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13"/>
      <c r="AZ7858" s="13"/>
      <c r="BA7858" s="13"/>
      <c r="BB7858" s="13"/>
      <c r="BC7858" s="13"/>
      <c r="BD7858" s="13"/>
      <c r="BE7858" s="13"/>
      <c r="BF7858" s="13"/>
      <c r="BG7858" s="13"/>
      <c r="BH7858" s="13"/>
      <c r="BI7858" s="13"/>
      <c r="BJ7858" s="14"/>
      <c r="BK7858" s="14"/>
      <c r="BL7858" s="14"/>
      <c r="BM7858" s="14"/>
      <c r="BN7858" s="14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2"/>
      <c r="L7859" s="12"/>
      <c r="M7859" s="13"/>
      <c r="N7859" s="13"/>
      <c r="O7859" s="13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3"/>
      <c r="AD7859" s="13"/>
      <c r="AE7859" s="13"/>
      <c r="AF7859" s="13"/>
      <c r="AG7859" s="13"/>
      <c r="AH7859" s="13"/>
      <c r="AI7859" s="13"/>
      <c r="AJ7859" s="13"/>
      <c r="AK7859" s="13"/>
      <c r="AL7859" s="13"/>
      <c r="AM7859" s="13"/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13"/>
      <c r="AZ7859" s="13"/>
      <c r="BA7859" s="13"/>
      <c r="BB7859" s="13"/>
      <c r="BC7859" s="13"/>
      <c r="BD7859" s="13"/>
      <c r="BE7859" s="13"/>
      <c r="BF7859" s="13"/>
      <c r="BG7859" s="13"/>
      <c r="BH7859" s="13"/>
      <c r="BI7859" s="13"/>
      <c r="BJ7859" s="14"/>
      <c r="BK7859" s="14"/>
      <c r="BL7859" s="14"/>
      <c r="BM7859" s="14"/>
      <c r="BN7859" s="14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2"/>
      <c r="L7860" s="12"/>
      <c r="M7860" s="13"/>
      <c r="N7860" s="13"/>
      <c r="O7860" s="13"/>
      <c r="P7860" s="13"/>
      <c r="Q7860" s="13"/>
      <c r="R7860" s="13"/>
      <c r="S7860" s="13"/>
      <c r="T7860" s="13"/>
      <c r="U7860" s="13"/>
      <c r="V7860" s="13"/>
      <c r="W7860" s="13"/>
      <c r="X7860" s="13"/>
      <c r="Y7860" s="13"/>
      <c r="Z7860" s="13"/>
      <c r="AA7860" s="13"/>
      <c r="AB7860" s="13"/>
      <c r="AC7860" s="13"/>
      <c r="AD7860" s="13"/>
      <c r="AE7860" s="13"/>
      <c r="AF7860" s="13"/>
      <c r="AG7860" s="13"/>
      <c r="AH7860" s="13"/>
      <c r="AI7860" s="13"/>
      <c r="AJ7860" s="13"/>
      <c r="AK7860" s="13"/>
      <c r="AL7860" s="13"/>
      <c r="AM7860" s="13"/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13"/>
      <c r="AZ7860" s="13"/>
      <c r="BA7860" s="13"/>
      <c r="BB7860" s="13"/>
      <c r="BC7860" s="13"/>
      <c r="BD7860" s="13"/>
      <c r="BE7860" s="13"/>
      <c r="BF7860" s="13"/>
      <c r="BG7860" s="13"/>
      <c r="BH7860" s="13"/>
      <c r="BI7860" s="13"/>
      <c r="BJ7860" s="14"/>
      <c r="BK7860" s="14"/>
      <c r="BL7860" s="14"/>
      <c r="BM7860" s="14"/>
      <c r="BN7860" s="14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2"/>
      <c r="L7861" s="12"/>
      <c r="M7861" s="13"/>
      <c r="N7861" s="13"/>
      <c r="O7861" s="13"/>
      <c r="P7861" s="13"/>
      <c r="Q7861" s="13"/>
      <c r="R7861" s="13"/>
      <c r="S7861" s="13"/>
      <c r="T7861" s="13"/>
      <c r="U7861" s="13"/>
      <c r="V7861" s="13"/>
      <c r="W7861" s="13"/>
      <c r="X7861" s="13"/>
      <c r="Y7861" s="13"/>
      <c r="Z7861" s="13"/>
      <c r="AA7861" s="13"/>
      <c r="AB7861" s="13"/>
      <c r="AC7861" s="13"/>
      <c r="AD7861" s="13"/>
      <c r="AE7861" s="13"/>
      <c r="AF7861" s="13"/>
      <c r="AG7861" s="13"/>
      <c r="AH7861" s="13"/>
      <c r="AI7861" s="13"/>
      <c r="AJ7861" s="13"/>
      <c r="AK7861" s="13"/>
      <c r="AL7861" s="13"/>
      <c r="AM7861" s="13"/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13"/>
      <c r="AZ7861" s="13"/>
      <c r="BA7861" s="13"/>
      <c r="BB7861" s="13"/>
      <c r="BC7861" s="13"/>
      <c r="BD7861" s="13"/>
      <c r="BE7861" s="13"/>
      <c r="BF7861" s="13"/>
      <c r="BG7861" s="13"/>
      <c r="BH7861" s="13"/>
      <c r="BI7861" s="13"/>
      <c r="BJ7861" s="14"/>
      <c r="BK7861" s="14"/>
      <c r="BL7861" s="14"/>
      <c r="BM7861" s="14"/>
      <c r="BN7861" s="14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2"/>
      <c r="L7862" s="12"/>
      <c r="M7862" s="13"/>
      <c r="N7862" s="13"/>
      <c r="O7862" s="13"/>
      <c r="P7862" s="13"/>
      <c r="Q7862" s="13"/>
      <c r="R7862" s="13"/>
      <c r="S7862" s="13"/>
      <c r="T7862" s="13"/>
      <c r="U7862" s="13"/>
      <c r="V7862" s="13"/>
      <c r="W7862" s="13"/>
      <c r="X7862" s="13"/>
      <c r="Y7862" s="13"/>
      <c r="Z7862" s="13"/>
      <c r="AA7862" s="13"/>
      <c r="AB7862" s="13"/>
      <c r="AC7862" s="13"/>
      <c r="AD7862" s="13"/>
      <c r="AE7862" s="13"/>
      <c r="AF7862" s="13"/>
      <c r="AG7862" s="13"/>
      <c r="AH7862" s="13"/>
      <c r="AI7862" s="13"/>
      <c r="AJ7862" s="13"/>
      <c r="AK7862" s="13"/>
      <c r="AL7862" s="13"/>
      <c r="AM7862" s="13"/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13"/>
      <c r="AZ7862" s="13"/>
      <c r="BA7862" s="13"/>
      <c r="BB7862" s="13"/>
      <c r="BC7862" s="13"/>
      <c r="BD7862" s="13"/>
      <c r="BE7862" s="13"/>
      <c r="BF7862" s="13"/>
      <c r="BG7862" s="13"/>
      <c r="BH7862" s="13"/>
      <c r="BI7862" s="13"/>
      <c r="BJ7862" s="14"/>
      <c r="BK7862" s="14"/>
      <c r="BL7862" s="14"/>
      <c r="BM7862" s="14"/>
      <c r="BN7862" s="14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2"/>
      <c r="L7863" s="12"/>
      <c r="M7863" s="13"/>
      <c r="N7863" s="13"/>
      <c r="O7863" s="13"/>
      <c r="P7863" s="13"/>
      <c r="Q7863" s="13"/>
      <c r="R7863" s="13"/>
      <c r="S7863" s="13"/>
      <c r="T7863" s="13"/>
      <c r="U7863" s="13"/>
      <c r="V7863" s="13"/>
      <c r="W7863" s="13"/>
      <c r="X7863" s="13"/>
      <c r="Y7863" s="13"/>
      <c r="Z7863" s="13"/>
      <c r="AA7863" s="13"/>
      <c r="AB7863" s="13"/>
      <c r="AC7863" s="13"/>
      <c r="AD7863" s="13"/>
      <c r="AE7863" s="13"/>
      <c r="AF7863" s="13"/>
      <c r="AG7863" s="13"/>
      <c r="AH7863" s="13"/>
      <c r="AI7863" s="13"/>
      <c r="AJ7863" s="13"/>
      <c r="AK7863" s="13"/>
      <c r="AL7863" s="13"/>
      <c r="AM7863" s="13"/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13"/>
      <c r="AZ7863" s="13"/>
      <c r="BA7863" s="13"/>
      <c r="BB7863" s="13"/>
      <c r="BC7863" s="13"/>
      <c r="BD7863" s="13"/>
      <c r="BE7863" s="13"/>
      <c r="BF7863" s="13"/>
      <c r="BG7863" s="13"/>
      <c r="BH7863" s="13"/>
      <c r="BI7863" s="13"/>
      <c r="BJ7863" s="14"/>
      <c r="BK7863" s="14"/>
      <c r="BL7863" s="14"/>
      <c r="BM7863" s="14"/>
      <c r="BN7863" s="14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2"/>
      <c r="L7864" s="12"/>
      <c r="M7864" s="13"/>
      <c r="N7864" s="13"/>
      <c r="O7864" s="13"/>
      <c r="P7864" s="13"/>
      <c r="Q7864" s="13"/>
      <c r="R7864" s="13"/>
      <c r="S7864" s="13"/>
      <c r="T7864" s="13"/>
      <c r="U7864" s="13"/>
      <c r="V7864" s="13"/>
      <c r="W7864" s="13"/>
      <c r="X7864" s="13"/>
      <c r="Y7864" s="13"/>
      <c r="Z7864" s="13"/>
      <c r="AA7864" s="13"/>
      <c r="AB7864" s="13"/>
      <c r="AC7864" s="13"/>
      <c r="AD7864" s="13"/>
      <c r="AE7864" s="13"/>
      <c r="AF7864" s="13"/>
      <c r="AG7864" s="13"/>
      <c r="AH7864" s="13"/>
      <c r="AI7864" s="13"/>
      <c r="AJ7864" s="13"/>
      <c r="AK7864" s="13"/>
      <c r="AL7864" s="13"/>
      <c r="AM7864" s="13"/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13"/>
      <c r="AZ7864" s="13"/>
      <c r="BA7864" s="13"/>
      <c r="BB7864" s="13"/>
      <c r="BC7864" s="13"/>
      <c r="BD7864" s="13"/>
      <c r="BE7864" s="13"/>
      <c r="BF7864" s="13"/>
      <c r="BG7864" s="13"/>
      <c r="BH7864" s="13"/>
      <c r="BI7864" s="13"/>
      <c r="BJ7864" s="14"/>
      <c r="BK7864" s="14"/>
      <c r="BL7864" s="14"/>
      <c r="BM7864" s="14"/>
      <c r="BN7864" s="14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2"/>
      <c r="L7865" s="12"/>
      <c r="M7865" s="13"/>
      <c r="N7865" s="13"/>
      <c r="O7865" s="13"/>
      <c r="P7865" s="13"/>
      <c r="Q7865" s="13"/>
      <c r="R7865" s="13"/>
      <c r="S7865" s="13"/>
      <c r="T7865" s="13"/>
      <c r="U7865" s="13"/>
      <c r="V7865" s="13"/>
      <c r="W7865" s="13"/>
      <c r="X7865" s="13"/>
      <c r="Y7865" s="13"/>
      <c r="Z7865" s="13"/>
      <c r="AA7865" s="13"/>
      <c r="AB7865" s="13"/>
      <c r="AC7865" s="13"/>
      <c r="AD7865" s="13"/>
      <c r="AE7865" s="13"/>
      <c r="AF7865" s="13"/>
      <c r="AG7865" s="13"/>
      <c r="AH7865" s="13"/>
      <c r="AI7865" s="13"/>
      <c r="AJ7865" s="13"/>
      <c r="AK7865" s="13"/>
      <c r="AL7865" s="13"/>
      <c r="AM7865" s="13"/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13"/>
      <c r="AZ7865" s="13"/>
      <c r="BA7865" s="13"/>
      <c r="BB7865" s="13"/>
      <c r="BC7865" s="13"/>
      <c r="BD7865" s="13"/>
      <c r="BE7865" s="13"/>
      <c r="BF7865" s="13"/>
      <c r="BG7865" s="13"/>
      <c r="BH7865" s="13"/>
      <c r="BI7865" s="13"/>
      <c r="BJ7865" s="14"/>
      <c r="BK7865" s="14"/>
      <c r="BL7865" s="14"/>
      <c r="BM7865" s="14"/>
      <c r="BN7865" s="14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2"/>
      <c r="L7866" s="12"/>
      <c r="M7866" s="13"/>
      <c r="N7866" s="13"/>
      <c r="O7866" s="13"/>
      <c r="P7866" s="13"/>
      <c r="Q7866" s="13"/>
      <c r="R7866" s="13"/>
      <c r="S7866" s="13"/>
      <c r="T7866" s="13"/>
      <c r="U7866" s="13"/>
      <c r="V7866" s="13"/>
      <c r="W7866" s="13"/>
      <c r="X7866" s="13"/>
      <c r="Y7866" s="13"/>
      <c r="Z7866" s="13"/>
      <c r="AA7866" s="13"/>
      <c r="AB7866" s="13"/>
      <c r="AC7866" s="13"/>
      <c r="AD7866" s="13"/>
      <c r="AE7866" s="13"/>
      <c r="AF7866" s="13"/>
      <c r="AG7866" s="13"/>
      <c r="AH7866" s="13"/>
      <c r="AI7866" s="13"/>
      <c r="AJ7866" s="13"/>
      <c r="AK7866" s="13"/>
      <c r="AL7866" s="13"/>
      <c r="AM7866" s="13"/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13"/>
      <c r="AZ7866" s="13"/>
      <c r="BA7866" s="13"/>
      <c r="BB7866" s="13"/>
      <c r="BC7866" s="13"/>
      <c r="BD7866" s="13"/>
      <c r="BE7866" s="13"/>
      <c r="BF7866" s="13"/>
      <c r="BG7866" s="13"/>
      <c r="BH7866" s="13"/>
      <c r="BI7866" s="13"/>
      <c r="BJ7866" s="14"/>
      <c r="BK7866" s="14"/>
      <c r="BL7866" s="14"/>
      <c r="BM7866" s="14"/>
      <c r="BN7866" s="14"/>
    </row>
    <row r="7867" spans="4:66" s="15" customFormat="1" x14ac:dyDescent="0.25">
      <c r="K7867" s="17"/>
      <c r="L7867" s="17"/>
      <c r="M7867" s="18"/>
      <c r="N7867" s="18"/>
      <c r="O7867" s="18"/>
      <c r="P7867" s="18"/>
      <c r="Q7867" s="18"/>
      <c r="R7867" s="18"/>
      <c r="S7867" s="18"/>
      <c r="T7867" s="18"/>
      <c r="U7867" s="18"/>
      <c r="V7867" s="18"/>
      <c r="W7867" s="18"/>
      <c r="X7867" s="18"/>
      <c r="Y7867" s="18"/>
      <c r="Z7867" s="18"/>
      <c r="AA7867" s="18"/>
      <c r="AB7867" s="18"/>
      <c r="AC7867" s="18"/>
      <c r="AD7867" s="18"/>
      <c r="AE7867" s="18"/>
      <c r="AF7867" s="18"/>
      <c r="AG7867" s="18"/>
      <c r="AH7867" s="18"/>
      <c r="AI7867" s="18"/>
      <c r="AJ7867" s="18"/>
      <c r="AK7867" s="18"/>
      <c r="AL7867" s="18"/>
      <c r="AM7867" s="18"/>
      <c r="AN7867" s="18"/>
      <c r="AO7867" s="18"/>
      <c r="AP7867" s="18"/>
      <c r="AQ7867" s="18"/>
      <c r="AR7867" s="18"/>
      <c r="AS7867" s="18"/>
      <c r="AT7867" s="18"/>
      <c r="AU7867" s="18"/>
      <c r="AV7867" s="18"/>
      <c r="AW7867" s="18"/>
      <c r="AX7867" s="18"/>
      <c r="AY7867" s="18"/>
      <c r="AZ7867" s="18"/>
      <c r="BA7867" s="18"/>
      <c r="BB7867" s="18"/>
      <c r="BC7867" s="18"/>
      <c r="BD7867" s="18"/>
      <c r="BE7867" s="18"/>
      <c r="BF7867" s="18"/>
      <c r="BG7867" s="18"/>
      <c r="BH7867" s="18"/>
      <c r="BI7867" s="18"/>
      <c r="BJ7867" s="19"/>
      <c r="BK7867" s="19"/>
      <c r="BL7867" s="19"/>
      <c r="BM7867" s="19"/>
      <c r="BN7867" s="19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2"/>
      <c r="L7868" s="12"/>
      <c r="M7868" s="13"/>
      <c r="N7868" s="13"/>
      <c r="O7868" s="13"/>
      <c r="P7868" s="13"/>
      <c r="Q7868" s="13"/>
      <c r="R7868" s="13"/>
      <c r="S7868" s="13"/>
      <c r="T7868" s="13"/>
      <c r="U7868" s="13"/>
      <c r="V7868" s="13"/>
      <c r="W7868" s="13"/>
      <c r="X7868" s="13"/>
      <c r="Y7868" s="13"/>
      <c r="Z7868" s="13"/>
      <c r="AA7868" s="13"/>
      <c r="AB7868" s="13"/>
      <c r="AC7868" s="13"/>
      <c r="AD7868" s="13"/>
      <c r="AE7868" s="13"/>
      <c r="AF7868" s="13"/>
      <c r="AG7868" s="13"/>
      <c r="AH7868" s="13"/>
      <c r="AI7868" s="13"/>
      <c r="AJ7868" s="13"/>
      <c r="AK7868" s="13"/>
      <c r="AL7868" s="13"/>
      <c r="AM7868" s="13"/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  <c r="AZ7868" s="13"/>
      <c r="BA7868" s="13"/>
      <c r="BB7868" s="13"/>
      <c r="BC7868" s="13"/>
      <c r="BD7868" s="13"/>
      <c r="BE7868" s="13"/>
      <c r="BF7868" s="13"/>
      <c r="BG7868" s="13"/>
      <c r="BH7868" s="13"/>
      <c r="BI7868" s="13"/>
      <c r="BJ7868" s="14"/>
      <c r="BK7868" s="14"/>
      <c r="BL7868" s="14"/>
      <c r="BM7868" s="14"/>
      <c r="BN7868" s="14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2"/>
      <c r="L7869" s="12"/>
      <c r="M7869" s="13"/>
      <c r="N7869" s="13"/>
      <c r="O7869" s="13"/>
      <c r="P7869" s="13"/>
      <c r="Q7869" s="13"/>
      <c r="R7869" s="13"/>
      <c r="S7869" s="13"/>
      <c r="T7869" s="13"/>
      <c r="U7869" s="13"/>
      <c r="V7869" s="13"/>
      <c r="W7869" s="13"/>
      <c r="X7869" s="13"/>
      <c r="Y7869" s="13"/>
      <c r="Z7869" s="13"/>
      <c r="AA7869" s="13"/>
      <c r="AB7869" s="13"/>
      <c r="AC7869" s="13"/>
      <c r="AD7869" s="13"/>
      <c r="AE7869" s="13"/>
      <c r="AF7869" s="13"/>
      <c r="AG7869" s="13"/>
      <c r="AH7869" s="13"/>
      <c r="AI7869" s="13"/>
      <c r="AJ7869" s="13"/>
      <c r="AK7869" s="13"/>
      <c r="AL7869" s="13"/>
      <c r="AM7869" s="13"/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  <c r="AZ7869" s="13"/>
      <c r="BA7869" s="13"/>
      <c r="BB7869" s="13"/>
      <c r="BC7869" s="13"/>
      <c r="BD7869" s="13"/>
      <c r="BE7869" s="13"/>
      <c r="BF7869" s="13"/>
      <c r="BG7869" s="13"/>
      <c r="BH7869" s="13"/>
      <c r="BI7869" s="13"/>
      <c r="BJ7869" s="14"/>
      <c r="BK7869" s="14"/>
      <c r="BL7869" s="14"/>
      <c r="BM7869" s="14"/>
      <c r="BN7869" s="14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2"/>
      <c r="L7870" s="12"/>
      <c r="M7870" s="13"/>
      <c r="N7870" s="13"/>
      <c r="O7870" s="13"/>
      <c r="P7870" s="13"/>
      <c r="Q7870" s="13"/>
      <c r="R7870" s="13"/>
      <c r="S7870" s="13"/>
      <c r="T7870" s="13"/>
      <c r="U7870" s="13"/>
      <c r="V7870" s="13"/>
      <c r="W7870" s="13"/>
      <c r="X7870" s="13"/>
      <c r="Y7870" s="13"/>
      <c r="Z7870" s="13"/>
      <c r="AA7870" s="13"/>
      <c r="AB7870" s="13"/>
      <c r="AC7870" s="13"/>
      <c r="AD7870" s="13"/>
      <c r="AE7870" s="13"/>
      <c r="AF7870" s="13"/>
      <c r="AG7870" s="13"/>
      <c r="AH7870" s="13"/>
      <c r="AI7870" s="13"/>
      <c r="AJ7870" s="13"/>
      <c r="AK7870" s="13"/>
      <c r="AL7870" s="13"/>
      <c r="AM7870" s="13"/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  <c r="AZ7870" s="13"/>
      <c r="BA7870" s="13"/>
      <c r="BB7870" s="13"/>
      <c r="BC7870" s="13"/>
      <c r="BD7870" s="13"/>
      <c r="BE7870" s="13"/>
      <c r="BF7870" s="13"/>
      <c r="BG7870" s="13"/>
      <c r="BH7870" s="13"/>
      <c r="BI7870" s="13"/>
      <c r="BJ7870" s="14"/>
      <c r="BK7870" s="14"/>
      <c r="BL7870" s="14"/>
      <c r="BM7870" s="14"/>
      <c r="BN7870" s="14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2"/>
      <c r="L7871" s="12"/>
      <c r="M7871" s="13"/>
      <c r="N7871" s="13"/>
      <c r="O7871" s="13"/>
      <c r="P7871" s="13"/>
      <c r="Q7871" s="13"/>
      <c r="R7871" s="13"/>
      <c r="S7871" s="13"/>
      <c r="T7871" s="13"/>
      <c r="U7871" s="13"/>
      <c r="V7871" s="13"/>
      <c r="W7871" s="13"/>
      <c r="X7871" s="13"/>
      <c r="Y7871" s="13"/>
      <c r="Z7871" s="13"/>
      <c r="AA7871" s="13"/>
      <c r="AB7871" s="13"/>
      <c r="AC7871" s="13"/>
      <c r="AD7871" s="13"/>
      <c r="AE7871" s="13"/>
      <c r="AF7871" s="13"/>
      <c r="AG7871" s="13"/>
      <c r="AH7871" s="13"/>
      <c r="AI7871" s="13"/>
      <c r="AJ7871" s="13"/>
      <c r="AK7871" s="13"/>
      <c r="AL7871" s="13"/>
      <c r="AM7871" s="13"/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  <c r="AZ7871" s="13"/>
      <c r="BA7871" s="13"/>
      <c r="BB7871" s="13"/>
      <c r="BC7871" s="13"/>
      <c r="BD7871" s="13"/>
      <c r="BE7871" s="13"/>
      <c r="BF7871" s="13"/>
      <c r="BG7871" s="13"/>
      <c r="BH7871" s="13"/>
      <c r="BI7871" s="13"/>
      <c r="BJ7871" s="14"/>
      <c r="BK7871" s="14"/>
      <c r="BL7871" s="14"/>
      <c r="BM7871" s="14"/>
      <c r="BN7871" s="14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2"/>
      <c r="L7872" s="12"/>
      <c r="M7872" s="13"/>
      <c r="N7872" s="13"/>
      <c r="O7872" s="13"/>
      <c r="P7872" s="13"/>
      <c r="Q7872" s="13"/>
      <c r="R7872" s="13"/>
      <c r="S7872" s="13"/>
      <c r="T7872" s="13"/>
      <c r="U7872" s="13"/>
      <c r="V7872" s="13"/>
      <c r="W7872" s="13"/>
      <c r="X7872" s="13"/>
      <c r="Y7872" s="13"/>
      <c r="Z7872" s="13"/>
      <c r="AA7872" s="13"/>
      <c r="AB7872" s="13"/>
      <c r="AC7872" s="13"/>
      <c r="AD7872" s="13"/>
      <c r="AE7872" s="13"/>
      <c r="AF7872" s="13"/>
      <c r="AG7872" s="13"/>
      <c r="AH7872" s="13"/>
      <c r="AI7872" s="13"/>
      <c r="AJ7872" s="13"/>
      <c r="AK7872" s="13"/>
      <c r="AL7872" s="13"/>
      <c r="AM7872" s="13"/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  <c r="AZ7872" s="13"/>
      <c r="BA7872" s="13"/>
      <c r="BB7872" s="13"/>
      <c r="BC7872" s="13"/>
      <c r="BD7872" s="13"/>
      <c r="BE7872" s="13"/>
      <c r="BF7872" s="13"/>
      <c r="BG7872" s="13"/>
      <c r="BH7872" s="13"/>
      <c r="BI7872" s="13"/>
      <c r="BJ7872" s="14"/>
      <c r="BK7872" s="14"/>
      <c r="BL7872" s="14"/>
      <c r="BM7872" s="14"/>
      <c r="BN7872" s="14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2"/>
      <c r="L7873" s="12"/>
      <c r="M7873" s="13"/>
      <c r="N7873" s="13"/>
      <c r="O7873" s="13"/>
      <c r="P7873" s="13"/>
      <c r="Q7873" s="13"/>
      <c r="R7873" s="13"/>
      <c r="S7873" s="13"/>
      <c r="T7873" s="13"/>
      <c r="U7873" s="13"/>
      <c r="V7873" s="13"/>
      <c r="W7873" s="13"/>
      <c r="X7873" s="13"/>
      <c r="Y7873" s="13"/>
      <c r="Z7873" s="13"/>
      <c r="AA7873" s="13"/>
      <c r="AB7873" s="13"/>
      <c r="AC7873" s="13"/>
      <c r="AD7873" s="13"/>
      <c r="AE7873" s="13"/>
      <c r="AF7873" s="13"/>
      <c r="AG7873" s="13"/>
      <c r="AH7873" s="13"/>
      <c r="AI7873" s="13"/>
      <c r="AJ7873" s="13"/>
      <c r="AK7873" s="13"/>
      <c r="AL7873" s="13"/>
      <c r="AM7873" s="13"/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  <c r="AZ7873" s="13"/>
      <c r="BA7873" s="13"/>
      <c r="BB7873" s="13"/>
      <c r="BC7873" s="13"/>
      <c r="BD7873" s="13"/>
      <c r="BE7873" s="13"/>
      <c r="BF7873" s="13"/>
      <c r="BG7873" s="13"/>
      <c r="BH7873" s="13"/>
      <c r="BI7873" s="13"/>
      <c r="BJ7873" s="14"/>
      <c r="BK7873" s="14"/>
      <c r="BL7873" s="14"/>
      <c r="BM7873" s="14"/>
      <c r="BN7873" s="14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2"/>
      <c r="L7874" s="12"/>
      <c r="M7874" s="13"/>
      <c r="N7874" s="13"/>
      <c r="O7874" s="13"/>
      <c r="P7874" s="13"/>
      <c r="Q7874" s="13"/>
      <c r="R7874" s="13"/>
      <c r="S7874" s="13"/>
      <c r="T7874" s="13"/>
      <c r="U7874" s="13"/>
      <c r="V7874" s="13"/>
      <c r="W7874" s="13"/>
      <c r="X7874" s="13"/>
      <c r="Y7874" s="13"/>
      <c r="Z7874" s="13"/>
      <c r="AA7874" s="13"/>
      <c r="AB7874" s="13"/>
      <c r="AC7874" s="13"/>
      <c r="AD7874" s="13"/>
      <c r="AE7874" s="13"/>
      <c r="AF7874" s="13"/>
      <c r="AG7874" s="13"/>
      <c r="AH7874" s="13"/>
      <c r="AI7874" s="13"/>
      <c r="AJ7874" s="13"/>
      <c r="AK7874" s="13"/>
      <c r="AL7874" s="13"/>
      <c r="AM7874" s="13"/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  <c r="AZ7874" s="13"/>
      <c r="BA7874" s="13"/>
      <c r="BB7874" s="13"/>
      <c r="BC7874" s="13"/>
      <c r="BD7874" s="13"/>
      <c r="BE7874" s="13"/>
      <c r="BF7874" s="13"/>
      <c r="BG7874" s="13"/>
      <c r="BH7874" s="13"/>
      <c r="BI7874" s="13"/>
      <c r="BJ7874" s="14"/>
      <c r="BK7874" s="14"/>
      <c r="BL7874" s="14"/>
      <c r="BM7874" s="14"/>
      <c r="BN7874" s="14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2"/>
      <c r="L7875" s="12"/>
      <c r="M7875" s="13"/>
      <c r="N7875" s="13"/>
      <c r="O7875" s="13"/>
      <c r="P7875" s="13"/>
      <c r="Q7875" s="13"/>
      <c r="R7875" s="13"/>
      <c r="S7875" s="13"/>
      <c r="T7875" s="13"/>
      <c r="U7875" s="13"/>
      <c r="V7875" s="13"/>
      <c r="W7875" s="13"/>
      <c r="X7875" s="13"/>
      <c r="Y7875" s="13"/>
      <c r="Z7875" s="13"/>
      <c r="AA7875" s="13"/>
      <c r="AB7875" s="13"/>
      <c r="AC7875" s="13"/>
      <c r="AD7875" s="13"/>
      <c r="AE7875" s="13"/>
      <c r="AF7875" s="13"/>
      <c r="AG7875" s="13"/>
      <c r="AH7875" s="13"/>
      <c r="AI7875" s="13"/>
      <c r="AJ7875" s="13"/>
      <c r="AK7875" s="13"/>
      <c r="AL7875" s="13"/>
      <c r="AM7875" s="13"/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  <c r="AZ7875" s="13"/>
      <c r="BA7875" s="13"/>
      <c r="BB7875" s="13"/>
      <c r="BC7875" s="13"/>
      <c r="BD7875" s="13"/>
      <c r="BE7875" s="13"/>
      <c r="BF7875" s="13"/>
      <c r="BG7875" s="13"/>
      <c r="BH7875" s="13"/>
      <c r="BI7875" s="13"/>
      <c r="BJ7875" s="14"/>
      <c r="BK7875" s="14"/>
      <c r="BL7875" s="14"/>
      <c r="BM7875" s="14"/>
      <c r="BN7875" s="14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2"/>
      <c r="L7876" s="12"/>
      <c r="M7876" s="13"/>
      <c r="N7876" s="13"/>
      <c r="O7876" s="13"/>
      <c r="P7876" s="13"/>
      <c r="Q7876" s="13"/>
      <c r="R7876" s="13"/>
      <c r="S7876" s="13"/>
      <c r="T7876" s="13"/>
      <c r="U7876" s="13"/>
      <c r="V7876" s="13"/>
      <c r="W7876" s="13"/>
      <c r="X7876" s="13"/>
      <c r="Y7876" s="13"/>
      <c r="Z7876" s="13"/>
      <c r="AA7876" s="13"/>
      <c r="AB7876" s="13"/>
      <c r="AC7876" s="13"/>
      <c r="AD7876" s="13"/>
      <c r="AE7876" s="13"/>
      <c r="AF7876" s="13"/>
      <c r="AG7876" s="13"/>
      <c r="AH7876" s="13"/>
      <c r="AI7876" s="13"/>
      <c r="AJ7876" s="13"/>
      <c r="AK7876" s="13"/>
      <c r="AL7876" s="13"/>
      <c r="AM7876" s="13"/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  <c r="AZ7876" s="13"/>
      <c r="BA7876" s="13"/>
      <c r="BB7876" s="13"/>
      <c r="BC7876" s="13"/>
      <c r="BD7876" s="13"/>
      <c r="BE7876" s="13"/>
      <c r="BF7876" s="13"/>
      <c r="BG7876" s="13"/>
      <c r="BH7876" s="13"/>
      <c r="BI7876" s="13"/>
      <c r="BJ7876" s="14"/>
      <c r="BK7876" s="14"/>
      <c r="BL7876" s="14"/>
      <c r="BM7876" s="14"/>
      <c r="BN7876" s="14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2"/>
      <c r="L7877" s="12"/>
      <c r="M7877" s="13"/>
      <c r="N7877" s="13"/>
      <c r="O7877" s="13"/>
      <c r="P7877" s="13"/>
      <c r="Q7877" s="13"/>
      <c r="R7877" s="13"/>
      <c r="S7877" s="13"/>
      <c r="T7877" s="13"/>
      <c r="U7877" s="13"/>
      <c r="V7877" s="13"/>
      <c r="W7877" s="13"/>
      <c r="X7877" s="13"/>
      <c r="Y7877" s="13"/>
      <c r="Z7877" s="13"/>
      <c r="AA7877" s="13"/>
      <c r="AB7877" s="13"/>
      <c r="AC7877" s="13"/>
      <c r="AD7877" s="13"/>
      <c r="AE7877" s="13"/>
      <c r="AF7877" s="13"/>
      <c r="AG7877" s="13"/>
      <c r="AH7877" s="13"/>
      <c r="AI7877" s="13"/>
      <c r="AJ7877" s="13"/>
      <c r="AK7877" s="13"/>
      <c r="AL7877" s="13"/>
      <c r="AM7877" s="13"/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  <c r="AZ7877" s="13"/>
      <c r="BA7877" s="13"/>
      <c r="BB7877" s="13"/>
      <c r="BC7877" s="13"/>
      <c r="BD7877" s="13"/>
      <c r="BE7877" s="13"/>
      <c r="BF7877" s="13"/>
      <c r="BG7877" s="13"/>
      <c r="BH7877" s="13"/>
      <c r="BI7877" s="13"/>
      <c r="BJ7877" s="14"/>
      <c r="BK7877" s="14"/>
      <c r="BL7877" s="14"/>
      <c r="BM7877" s="14"/>
      <c r="BN7877" s="14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2"/>
      <c r="L7878" s="12"/>
      <c r="M7878" s="13"/>
      <c r="N7878" s="13"/>
      <c r="O7878" s="13"/>
      <c r="P7878" s="13"/>
      <c r="Q7878" s="13"/>
      <c r="R7878" s="13"/>
      <c r="S7878" s="13"/>
      <c r="T7878" s="13"/>
      <c r="U7878" s="13"/>
      <c r="V7878" s="13"/>
      <c r="W7878" s="13"/>
      <c r="X7878" s="13"/>
      <c r="Y7878" s="13"/>
      <c r="Z7878" s="13"/>
      <c r="AA7878" s="13"/>
      <c r="AB7878" s="13"/>
      <c r="AC7878" s="13"/>
      <c r="AD7878" s="13"/>
      <c r="AE7878" s="13"/>
      <c r="AF7878" s="13"/>
      <c r="AG7878" s="13"/>
      <c r="AH7878" s="13"/>
      <c r="AI7878" s="13"/>
      <c r="AJ7878" s="13"/>
      <c r="AK7878" s="13"/>
      <c r="AL7878" s="13"/>
      <c r="AM7878" s="13"/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  <c r="AZ7878" s="13"/>
      <c r="BA7878" s="13"/>
      <c r="BB7878" s="13"/>
      <c r="BC7878" s="13"/>
      <c r="BD7878" s="13"/>
      <c r="BE7878" s="13"/>
      <c r="BF7878" s="13"/>
      <c r="BG7878" s="13"/>
      <c r="BH7878" s="13"/>
      <c r="BI7878" s="13"/>
      <c r="BJ7878" s="14"/>
      <c r="BK7878" s="14"/>
      <c r="BL7878" s="14"/>
      <c r="BM7878" s="14"/>
      <c r="BN7878" s="14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2022-09-16T09:22:44Z</dcterms:modified>
</cp:coreProperties>
</file>